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y Drive\C3 + C4H2\"/>
    </mc:Choice>
  </mc:AlternateContent>
  <xr:revisionPtr revIDLastSave="0" documentId="13_ncr:1_{0F9D4E6F-DF81-4BCC-A261-9B2694596CE9}" xr6:coauthVersionLast="45" xr6:coauthVersionMax="45" xr10:uidLastSave="{00000000-0000-0000-0000-000000000000}"/>
  <bookViews>
    <workbookView xWindow="-108" yWindow="-108" windowWidth="23256" windowHeight="12456" xr2:uid="{28D304EB-D928-406D-BEC9-0F8151D0EFF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" i="1" l="1"/>
  <c r="D2" i="1" s="1"/>
  <c r="B3" i="1"/>
  <c r="D3" i="1" s="1"/>
  <c r="B4" i="1"/>
  <c r="D4" i="1" s="1"/>
  <c r="B5" i="1"/>
  <c r="D5" i="1" s="1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T4" i="1" l="1"/>
  <c r="G20" i="1"/>
  <c r="G19" i="1"/>
  <c r="S4" i="1"/>
  <c r="K4" i="1"/>
  <c r="G11" i="1"/>
  <c r="G13" i="1"/>
  <c r="M4" i="1"/>
  <c r="G18" i="1"/>
  <c r="R4" i="1"/>
  <c r="J4" i="1"/>
  <c r="G10" i="1"/>
  <c r="G21" i="1"/>
  <c r="U4" i="1"/>
  <c r="G12" i="1"/>
  <c r="L4" i="1"/>
  <c r="Z4" i="1"/>
  <c r="G26" i="1"/>
  <c r="G25" i="1"/>
  <c r="Y4" i="1"/>
  <c r="G17" i="1"/>
  <c r="Q4" i="1"/>
  <c r="I4" i="1"/>
  <c r="G9" i="1"/>
  <c r="X4" i="1"/>
  <c r="G24" i="1"/>
  <c r="P4" i="1"/>
  <c r="G16" i="1"/>
  <c r="H4" i="1"/>
  <c r="G8" i="1"/>
  <c r="W4" i="1"/>
  <c r="G23" i="1"/>
  <c r="O4" i="1"/>
  <c r="G15" i="1"/>
  <c r="G4" i="1"/>
  <c r="G7" i="1"/>
  <c r="G22" i="1"/>
  <c r="V4" i="1"/>
  <c r="N4" i="1"/>
  <c r="G14" i="1"/>
  <c r="F4" i="1"/>
  <c r="G6" i="1"/>
</calcChain>
</file>

<file path=xl/sharedStrings.xml><?xml version="1.0" encoding="utf-8"?>
<sst xmlns="http://schemas.openxmlformats.org/spreadsheetml/2006/main" count="4" uniqueCount="4">
  <si>
    <t>E(T), kcal/mol</t>
  </si>
  <si>
    <t>E0, kcal/mol</t>
  </si>
  <si>
    <t>E0, kJ/mol</t>
  </si>
  <si>
    <t>Sigma/pi/d^2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</si>
</sst>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Font="1" applyBorder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  <c:strCache>
                <c:ptCount val="1"/>
                <c:pt idx="0">
                  <c:v>Sigma/pi/d^2</c:v>
                </c:pt>
              </c:strCache>
            </c:strRef>
          </c:tx>
          <c:spPr>
            <a:ln w="22225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none"/>
          </c:marker>
          <c:xVal>
            <c:numRef>
              <c:f>Sheet1!$A$2:$A$22</c:f>
              <c:numCache>
                <c:formatCode>General</c:formatCode>
                <c:ptCount val="21"/>
                <c:pt idx="0">
                  <c:v>1E-3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12.5</c:v>
                </c:pt>
                <c:pt idx="12">
                  <c:v>15</c:v>
                </c:pt>
                <c:pt idx="13">
                  <c:v>17.5</c:v>
                </c:pt>
                <c:pt idx="14">
                  <c:v>20</c:v>
                </c:pt>
                <c:pt idx="15">
                  <c:v>22.5</c:v>
                </c:pt>
                <c:pt idx="16">
                  <c:v>25</c:v>
                </c:pt>
                <c:pt idx="17">
                  <c:v>27.5</c:v>
                </c:pt>
                <c:pt idx="18">
                  <c:v>30</c:v>
                </c:pt>
                <c:pt idx="19">
                  <c:v>999</c:v>
                </c:pt>
                <c:pt idx="20">
                  <c:v>100000</c:v>
                </c:pt>
              </c:numCache>
            </c:numRef>
          </c:xVal>
          <c:yVal>
            <c:numRef>
              <c:f>Sheet1!$D$2:$D$22</c:f>
              <c:numCache>
                <c:formatCode>General</c:formatCode>
                <c:ptCount val="2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4.3977055449330726E-2</c:v>
                </c:pt>
                <c:pt idx="11">
                  <c:v>0.23518164435946465</c:v>
                </c:pt>
                <c:pt idx="12">
                  <c:v>0.36265137029955385</c:v>
                </c:pt>
                <c:pt idx="13">
                  <c:v>0.45370117454247472</c:v>
                </c:pt>
                <c:pt idx="14">
                  <c:v>0.52198852772466542</c:v>
                </c:pt>
                <c:pt idx="15">
                  <c:v>0.57510091353303583</c:v>
                </c:pt>
                <c:pt idx="16">
                  <c:v>0.61759082217973238</c:v>
                </c:pt>
                <c:pt idx="17">
                  <c:v>0.65235529289066574</c:v>
                </c:pt>
                <c:pt idx="18">
                  <c:v>0.68132568514977687</c:v>
                </c:pt>
                <c:pt idx="19">
                  <c:v>0.99043020075524857</c:v>
                </c:pt>
                <c:pt idx="20">
                  <c:v>0.99990439770554496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D4-4022-A409-7A9A3F04E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6491007"/>
        <c:axId val="273912895"/>
      </c:scatterChart>
      <c:valAx>
        <c:axId val="276491007"/>
        <c:scaling>
          <c:orientation val="minMax"/>
          <c:max val="15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3912895"/>
        <c:crosses val="autoZero"/>
        <c:crossBetween val="midCat"/>
      </c:valAx>
      <c:valAx>
        <c:axId val="27391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649100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190500</xdr:colOff>
      <xdr:row>5</xdr:row>
      <xdr:rowOff>110490</xdr:rowOff>
    </xdr:from>
    <xdr:to>
      <xdr:col>17</xdr:col>
      <xdr:colOff>236220</xdr:colOff>
      <xdr:row>23</xdr:row>
      <xdr:rowOff>7620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EB61058-7A34-4DDA-A44A-2F6A971818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09D08E7-90D2-44B7-9697-453EBB9B997C}" name="Table2" displayName="Table2" ref="A1:D1048576" totalsRowShown="0">
  <autoFilter ref="A1:D1048576" xr:uid="{35B2227D-E301-4F47-AF9D-F1F49DB1BA1C}"/>
  <tableColumns count="4">
    <tableColumn id="1" xr3:uid="{8839F6F8-F841-4D40-B31F-6870861ED5B5}" name="E(T), kcal/mol"/>
    <tableColumn id="2" xr3:uid="{F6F9E197-4F69-44B3-969E-7D4130078ACE}" name="E0, kcal/mol" dataDxfId="1">
      <calculatedColumnFormula>Table2[[#This Row],[E0, kJ/mol]]/4.184</calculatedColumnFormula>
    </tableColumn>
    <tableColumn id="3" xr3:uid="{E74B5C16-E7B4-4CE6-8F5D-3174BD59E0B1}" name="E0, kJ/mol"/>
    <tableColumn id="4" xr3:uid="{F950102F-32DF-4779-9D30-D03B08795ED7}" name="Sigma/pi/d^2" dataDxfId="0">
      <calculatedColumnFormula>IF(Table2[[#This Row],[E0, kcal/mol]]&gt;Table2[[#This Row],[E(T), kcal/mol]], 0, 1-Table2[[#This Row],[E0, kcal/mol]]/Table2[[#This Row],[E(T), kcal/mol]])</calculatedColumnFormula>
    </tableColumn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B8109-E14F-4993-842E-ADBCF848F26B}">
  <dimension ref="A1:Z26"/>
  <sheetViews>
    <sheetView tabSelected="1" topLeftCell="C1" zoomScale="85" zoomScaleNormal="85" workbookViewId="0">
      <selection activeCell="F3" sqref="F3:Z4"/>
    </sheetView>
  </sheetViews>
  <sheetFormatPr defaultRowHeight="14.4" x14ac:dyDescent="0.3"/>
  <cols>
    <col min="1" max="1" width="14" customWidth="1"/>
    <col min="2" max="2" width="14.109375" customWidth="1"/>
    <col min="3" max="3" width="16.5546875" customWidth="1"/>
    <col min="4" max="4" width="13.6640625" customWidth="1"/>
  </cols>
  <sheetData>
    <row r="1" spans="1:26" x14ac:dyDescent="0.3">
      <c r="A1" t="s">
        <v>0</v>
      </c>
      <c r="B1" t="s">
        <v>1</v>
      </c>
      <c r="C1" t="s">
        <v>2</v>
      </c>
      <c r="D1" t="s">
        <v>3</v>
      </c>
    </row>
    <row r="2" spans="1:26" x14ac:dyDescent="0.3">
      <c r="A2">
        <v>1E-3</v>
      </c>
      <c r="B2">
        <f>Table2[[#This Row],[E0, kJ/mol]]/4.184</f>
        <v>9.5602294455066925</v>
      </c>
      <c r="C2">
        <v>40</v>
      </c>
      <c r="D2">
        <f>IF(Table2[[#This Row],[E0, kcal/mol]]&gt;Table2[[#This Row],[E(T), kcal/mol]], 0, 1-Table2[[#This Row],[E0, kcal/mol]]/Table2[[#This Row],[E(T), kcal/mol]])</f>
        <v>0</v>
      </c>
    </row>
    <row r="3" spans="1:26" x14ac:dyDescent="0.3">
      <c r="A3">
        <v>1</v>
      </c>
      <c r="B3">
        <f>Table2[[#This Row],[E0, kJ/mol]]/4.184</f>
        <v>9.5602294455066925</v>
      </c>
      <c r="C3">
        <v>40</v>
      </c>
      <c r="D3">
        <f>IF(Table2[[#This Row],[E0, kcal/mol]]&gt;Table2[[#This Row],[E(T), kcal/mol]], 0, 1-Table2[[#This Row],[E0, kcal/mol]]/Table2[[#This Row],[E(T), kcal/mol]])</f>
        <v>0</v>
      </c>
      <c r="F3">
        <v>1E-3</v>
      </c>
      <c r="G3">
        <v>1</v>
      </c>
      <c r="H3">
        <v>2</v>
      </c>
      <c r="I3">
        <v>3</v>
      </c>
      <c r="J3">
        <v>4</v>
      </c>
      <c r="K3">
        <v>5</v>
      </c>
      <c r="L3">
        <v>6</v>
      </c>
      <c r="M3">
        <v>7</v>
      </c>
      <c r="N3">
        <v>8</v>
      </c>
      <c r="O3">
        <v>9</v>
      </c>
      <c r="P3">
        <v>10</v>
      </c>
      <c r="Q3">
        <v>12.5</v>
      </c>
      <c r="R3">
        <v>15</v>
      </c>
      <c r="S3">
        <v>17.5</v>
      </c>
      <c r="T3">
        <v>20</v>
      </c>
      <c r="U3">
        <v>22.5</v>
      </c>
      <c r="V3">
        <v>25</v>
      </c>
      <c r="W3">
        <v>27.5</v>
      </c>
      <c r="X3">
        <v>30</v>
      </c>
      <c r="Y3">
        <v>999</v>
      </c>
      <c r="Z3">
        <v>100000</v>
      </c>
    </row>
    <row r="4" spans="1:26" x14ac:dyDescent="0.3">
      <c r="A4">
        <v>2</v>
      </c>
      <c r="B4">
        <f>Table2[[#This Row],[E0, kJ/mol]]/4.184</f>
        <v>9.5602294455066925</v>
      </c>
      <c r="C4">
        <v>40</v>
      </c>
      <c r="D4">
        <f>IF(Table2[[#This Row],[E0, kcal/mol]]&gt;Table2[[#This Row],[E(T), kcal/mol]], 0, 1-Table2[[#This Row],[E0, kcal/mol]]/Table2[[#This Row],[E(T), kcal/mol]])</f>
        <v>0</v>
      </c>
      <c r="F4">
        <f>D2</f>
        <v>0</v>
      </c>
      <c r="G4">
        <f>D3</f>
        <v>0</v>
      </c>
      <c r="H4">
        <f>Table2[[#This Row],[Sigma/pi/d^2]]</f>
        <v>0</v>
      </c>
      <c r="I4">
        <f>D5</f>
        <v>0</v>
      </c>
      <c r="J4">
        <f>D6</f>
        <v>0</v>
      </c>
      <c r="K4">
        <f>D7</f>
        <v>0</v>
      </c>
      <c r="L4">
        <f>D8</f>
        <v>0</v>
      </c>
      <c r="M4">
        <f>D9</f>
        <v>0</v>
      </c>
      <c r="N4">
        <f>D10</f>
        <v>0</v>
      </c>
      <c r="O4">
        <f>D11</f>
        <v>0</v>
      </c>
      <c r="P4">
        <f>D12</f>
        <v>4.3977055449330726E-2</v>
      </c>
      <c r="Q4">
        <f>D13</f>
        <v>0.23518164435946465</v>
      </c>
      <c r="R4">
        <f>D14</f>
        <v>0.36265137029955385</v>
      </c>
      <c r="S4">
        <f>D15</f>
        <v>0.45370117454247472</v>
      </c>
      <c r="T4">
        <f>D16</f>
        <v>0.52198852772466542</v>
      </c>
      <c r="U4">
        <f>D17</f>
        <v>0.57510091353303583</v>
      </c>
      <c r="V4">
        <f>D18</f>
        <v>0.61759082217973238</v>
      </c>
      <c r="W4">
        <f>D19</f>
        <v>0.65235529289066574</v>
      </c>
      <c r="X4">
        <f>D20</f>
        <v>0.68132568514977687</v>
      </c>
      <c r="Y4">
        <f>D21</f>
        <v>0.99043020075524857</v>
      </c>
      <c r="Z4">
        <f>D22</f>
        <v>0.99990439770554496</v>
      </c>
    </row>
    <row r="5" spans="1:26" x14ac:dyDescent="0.3">
      <c r="A5">
        <v>3</v>
      </c>
      <c r="B5">
        <f>Table2[[#This Row],[E0, kJ/mol]]/4.184</f>
        <v>9.5602294455066925</v>
      </c>
      <c r="C5">
        <v>40</v>
      </c>
      <c r="D5">
        <f>IF(Table2[[#This Row],[E0, kcal/mol]]&gt;Table2[[#This Row],[E(T), kcal/mol]], 0, 1-Table2[[#This Row],[E0, kcal/mol]]/Table2[[#This Row],[E(T), kcal/mol]])</f>
        <v>0</v>
      </c>
    </row>
    <row r="6" spans="1:26" x14ac:dyDescent="0.3">
      <c r="A6">
        <v>4</v>
      </c>
      <c r="B6">
        <f>Table2[[#This Row],[E0, kJ/mol]]/4.184</f>
        <v>9.5602294455066925</v>
      </c>
      <c r="C6">
        <v>40</v>
      </c>
      <c r="D6">
        <f>IF(Table2[[#This Row],[E0, kcal/mol]]&gt;Table2[[#This Row],[E(T), kcal/mol]], 0, 1-Table2[[#This Row],[E0, kcal/mol]]/Table2[[#This Row],[E(T), kcal/mol]])</f>
        <v>0</v>
      </c>
      <c r="F6">
        <v>1E-3</v>
      </c>
      <c r="G6">
        <f>D2</f>
        <v>0</v>
      </c>
      <c r="H6" s="1"/>
    </row>
    <row r="7" spans="1:26" x14ac:dyDescent="0.3">
      <c r="A7">
        <v>5</v>
      </c>
      <c r="B7">
        <f>Table2[[#This Row],[E0, kJ/mol]]/4.184</f>
        <v>9.5602294455066925</v>
      </c>
      <c r="C7">
        <v>40</v>
      </c>
      <c r="D7">
        <f>IF(Table2[[#This Row],[E0, kcal/mol]]&gt;Table2[[#This Row],[E(T), kcal/mol]], 0, 1-Table2[[#This Row],[E0, kcal/mol]]/Table2[[#This Row],[E(T), kcal/mol]])</f>
        <v>0</v>
      </c>
      <c r="F7">
        <v>1</v>
      </c>
      <c r="G7">
        <f t="shared" ref="G7:G26" si="0">D3</f>
        <v>0</v>
      </c>
      <c r="H7" s="1"/>
    </row>
    <row r="8" spans="1:26" x14ac:dyDescent="0.3">
      <c r="A8">
        <v>6</v>
      </c>
      <c r="B8">
        <f>Table2[[#This Row],[E0, kJ/mol]]/4.184</f>
        <v>9.5602294455066925</v>
      </c>
      <c r="C8">
        <v>40</v>
      </c>
      <c r="D8">
        <f>IF(Table2[[#This Row],[E0, kcal/mol]]&gt;Table2[[#This Row],[E(T), kcal/mol]], 0, 1-Table2[[#This Row],[E0, kcal/mol]]/Table2[[#This Row],[E(T), kcal/mol]])</f>
        <v>0</v>
      </c>
      <c r="F8">
        <v>2</v>
      </c>
      <c r="G8">
        <f t="shared" si="0"/>
        <v>0</v>
      </c>
      <c r="H8" s="1"/>
    </row>
    <row r="9" spans="1:26" x14ac:dyDescent="0.3">
      <c r="A9">
        <v>7</v>
      </c>
      <c r="B9">
        <f>Table2[[#This Row],[E0, kJ/mol]]/4.184</f>
        <v>9.5602294455066925</v>
      </c>
      <c r="C9">
        <v>40</v>
      </c>
      <c r="D9">
        <f>IF(Table2[[#This Row],[E0, kcal/mol]]&gt;Table2[[#This Row],[E(T), kcal/mol]], 0, 1-Table2[[#This Row],[E0, kcal/mol]]/Table2[[#This Row],[E(T), kcal/mol]])</f>
        <v>0</v>
      </c>
      <c r="F9">
        <v>3</v>
      </c>
      <c r="G9">
        <f t="shared" si="0"/>
        <v>0</v>
      </c>
      <c r="H9" s="1"/>
    </row>
    <row r="10" spans="1:26" x14ac:dyDescent="0.3">
      <c r="A10">
        <v>8</v>
      </c>
      <c r="B10">
        <f>Table2[[#This Row],[E0, kJ/mol]]/4.184</f>
        <v>9.5602294455066925</v>
      </c>
      <c r="C10">
        <v>40</v>
      </c>
      <c r="D10">
        <f>IF(Table2[[#This Row],[E0, kcal/mol]]&gt;Table2[[#This Row],[E(T), kcal/mol]], 0, 1-Table2[[#This Row],[E0, kcal/mol]]/Table2[[#This Row],[E(T), kcal/mol]])</f>
        <v>0</v>
      </c>
      <c r="F10">
        <v>4</v>
      </c>
      <c r="G10">
        <f t="shared" si="0"/>
        <v>0</v>
      </c>
      <c r="H10" s="1"/>
    </row>
    <row r="11" spans="1:26" x14ac:dyDescent="0.3">
      <c r="A11">
        <v>9</v>
      </c>
      <c r="B11">
        <f>Table2[[#This Row],[E0, kJ/mol]]/4.184</f>
        <v>9.5602294455066925</v>
      </c>
      <c r="C11">
        <v>40</v>
      </c>
      <c r="D11">
        <f>IF(Table2[[#This Row],[E0, kcal/mol]]&gt;Table2[[#This Row],[E(T), kcal/mol]], 0, 1-Table2[[#This Row],[E0, kcal/mol]]/Table2[[#This Row],[E(T), kcal/mol]])</f>
        <v>0</v>
      </c>
      <c r="F11">
        <v>5</v>
      </c>
      <c r="G11">
        <f t="shared" si="0"/>
        <v>0</v>
      </c>
      <c r="H11" s="1"/>
    </row>
    <row r="12" spans="1:26" x14ac:dyDescent="0.3">
      <c r="A12">
        <v>10</v>
      </c>
      <c r="B12">
        <f>Table2[[#This Row],[E0, kJ/mol]]/4.184</f>
        <v>9.5602294455066925</v>
      </c>
      <c r="C12">
        <v>40</v>
      </c>
      <c r="D12">
        <f>IF(Table2[[#This Row],[E0, kcal/mol]]&gt;Table2[[#This Row],[E(T), kcal/mol]], 0, 1-Table2[[#This Row],[E0, kcal/mol]]/Table2[[#This Row],[E(T), kcal/mol]])</f>
        <v>4.3977055449330726E-2</v>
      </c>
      <c r="F12">
        <v>6</v>
      </c>
      <c r="G12">
        <f t="shared" si="0"/>
        <v>0</v>
      </c>
      <c r="H12" s="1"/>
    </row>
    <row r="13" spans="1:26" x14ac:dyDescent="0.3">
      <c r="A13">
        <v>12.5</v>
      </c>
      <c r="B13">
        <f>Table2[[#This Row],[E0, kJ/mol]]/4.184</f>
        <v>9.5602294455066925</v>
      </c>
      <c r="C13">
        <v>40</v>
      </c>
      <c r="D13">
        <f>IF(Table2[[#This Row],[E0, kcal/mol]]&gt;Table2[[#This Row],[E(T), kcal/mol]], 0, 1-Table2[[#This Row],[E0, kcal/mol]]/Table2[[#This Row],[E(T), kcal/mol]])</f>
        <v>0.23518164435946465</v>
      </c>
      <c r="F13">
        <v>7</v>
      </c>
      <c r="G13">
        <f t="shared" si="0"/>
        <v>0</v>
      </c>
      <c r="H13" s="1"/>
    </row>
    <row r="14" spans="1:26" x14ac:dyDescent="0.3">
      <c r="A14">
        <v>15</v>
      </c>
      <c r="B14">
        <f>Table2[[#This Row],[E0, kJ/mol]]/4.184</f>
        <v>9.5602294455066925</v>
      </c>
      <c r="C14">
        <v>40</v>
      </c>
      <c r="D14">
        <f>IF(Table2[[#This Row],[E0, kcal/mol]]&gt;Table2[[#This Row],[E(T), kcal/mol]], 0, 1-Table2[[#This Row],[E0, kcal/mol]]/Table2[[#This Row],[E(T), kcal/mol]])</f>
        <v>0.36265137029955385</v>
      </c>
      <c r="F14">
        <v>8</v>
      </c>
      <c r="G14">
        <f t="shared" si="0"/>
        <v>0</v>
      </c>
      <c r="H14" s="1"/>
    </row>
    <row r="15" spans="1:26" x14ac:dyDescent="0.3">
      <c r="A15">
        <v>17.5</v>
      </c>
      <c r="B15">
        <f>Table2[[#This Row],[E0, kJ/mol]]/4.184</f>
        <v>9.5602294455066925</v>
      </c>
      <c r="C15">
        <v>40</v>
      </c>
      <c r="D15">
        <f>IF(Table2[[#This Row],[E0, kcal/mol]]&gt;Table2[[#This Row],[E(T), kcal/mol]], 0, 1-Table2[[#This Row],[E0, kcal/mol]]/Table2[[#This Row],[E(T), kcal/mol]])</f>
        <v>0.45370117454247472</v>
      </c>
      <c r="F15">
        <v>9</v>
      </c>
      <c r="G15">
        <f t="shared" si="0"/>
        <v>0</v>
      </c>
      <c r="H15" s="1"/>
    </row>
    <row r="16" spans="1:26" x14ac:dyDescent="0.3">
      <c r="A16">
        <v>20</v>
      </c>
      <c r="B16">
        <f>Table2[[#This Row],[E0, kJ/mol]]/4.184</f>
        <v>9.5602294455066925</v>
      </c>
      <c r="C16">
        <v>40</v>
      </c>
      <c r="D16">
        <f>IF(Table2[[#This Row],[E0, kcal/mol]]&gt;Table2[[#This Row],[E(T), kcal/mol]], 0, 1-Table2[[#This Row],[E0, kcal/mol]]/Table2[[#This Row],[E(T), kcal/mol]])</f>
        <v>0.52198852772466542</v>
      </c>
      <c r="F16">
        <v>10</v>
      </c>
      <c r="G16">
        <f t="shared" si="0"/>
        <v>4.3977055449330726E-2</v>
      </c>
      <c r="H16" s="1"/>
    </row>
    <row r="17" spans="1:8" x14ac:dyDescent="0.3">
      <c r="A17">
        <v>22.5</v>
      </c>
      <c r="B17">
        <f>Table2[[#This Row],[E0, kJ/mol]]/4.184</f>
        <v>9.5602294455066925</v>
      </c>
      <c r="C17">
        <v>40</v>
      </c>
      <c r="D17">
        <f>IF(Table2[[#This Row],[E0, kcal/mol]]&gt;Table2[[#This Row],[E(T), kcal/mol]], 0, 1-Table2[[#This Row],[E0, kcal/mol]]/Table2[[#This Row],[E(T), kcal/mol]])</f>
        <v>0.57510091353303583</v>
      </c>
      <c r="F17">
        <v>12.5</v>
      </c>
      <c r="G17">
        <f t="shared" si="0"/>
        <v>0.23518164435946465</v>
      </c>
      <c r="H17" s="1"/>
    </row>
    <row r="18" spans="1:8" x14ac:dyDescent="0.3">
      <c r="A18">
        <v>25</v>
      </c>
      <c r="B18">
        <f>Table2[[#This Row],[E0, kJ/mol]]/4.184</f>
        <v>9.5602294455066925</v>
      </c>
      <c r="C18">
        <v>40</v>
      </c>
      <c r="D18">
        <f>IF(Table2[[#This Row],[E0, kcal/mol]]&gt;Table2[[#This Row],[E(T), kcal/mol]], 0, 1-Table2[[#This Row],[E0, kcal/mol]]/Table2[[#This Row],[E(T), kcal/mol]])</f>
        <v>0.61759082217973238</v>
      </c>
      <c r="F18">
        <v>15</v>
      </c>
      <c r="G18">
        <f t="shared" si="0"/>
        <v>0.36265137029955385</v>
      </c>
      <c r="H18" s="1"/>
    </row>
    <row r="19" spans="1:8" x14ac:dyDescent="0.3">
      <c r="A19">
        <v>27.5</v>
      </c>
      <c r="B19">
        <f>Table2[[#This Row],[E0, kJ/mol]]/4.184</f>
        <v>9.5602294455066925</v>
      </c>
      <c r="C19">
        <v>40</v>
      </c>
      <c r="D19">
        <f>IF(Table2[[#This Row],[E0, kcal/mol]]&gt;Table2[[#This Row],[E(T), kcal/mol]], 0, 1-Table2[[#This Row],[E0, kcal/mol]]/Table2[[#This Row],[E(T), kcal/mol]])</f>
        <v>0.65235529289066574</v>
      </c>
      <c r="F19">
        <v>17.5</v>
      </c>
      <c r="G19">
        <f t="shared" si="0"/>
        <v>0.45370117454247472</v>
      </c>
      <c r="H19" s="1"/>
    </row>
    <row r="20" spans="1:8" x14ac:dyDescent="0.3">
      <c r="A20">
        <v>30</v>
      </c>
      <c r="B20">
        <f>Table2[[#This Row],[E0, kJ/mol]]/4.184</f>
        <v>9.5602294455066925</v>
      </c>
      <c r="C20">
        <v>40</v>
      </c>
      <c r="D20">
        <f>IF(Table2[[#This Row],[E0, kcal/mol]]&gt;Table2[[#This Row],[E(T), kcal/mol]], 0, 1-Table2[[#This Row],[E0, kcal/mol]]/Table2[[#This Row],[E(T), kcal/mol]])</f>
        <v>0.68132568514977687</v>
      </c>
      <c r="F20">
        <v>20</v>
      </c>
      <c r="G20">
        <f t="shared" si="0"/>
        <v>0.52198852772466542</v>
      </c>
      <c r="H20" s="1"/>
    </row>
    <row r="21" spans="1:8" x14ac:dyDescent="0.3">
      <c r="A21">
        <v>999</v>
      </c>
      <c r="B21">
        <f>Table2[[#This Row],[E0, kJ/mol]]/4.184</f>
        <v>9.5602294455066925</v>
      </c>
      <c r="C21">
        <v>40</v>
      </c>
      <c r="D21">
        <f>IF(Table2[[#This Row],[E0, kcal/mol]]&gt;Table2[[#This Row],[E(T), kcal/mol]], 0, 1-Table2[[#This Row],[E0, kcal/mol]]/Table2[[#This Row],[E(T), kcal/mol]])</f>
        <v>0.99043020075524857</v>
      </c>
      <c r="F21">
        <v>22.5</v>
      </c>
      <c r="G21">
        <f t="shared" si="0"/>
        <v>0.57510091353303583</v>
      </c>
      <c r="H21" s="1"/>
    </row>
    <row r="22" spans="1:8" x14ac:dyDescent="0.3">
      <c r="A22">
        <v>100000</v>
      </c>
      <c r="B22">
        <f>Table2[[#This Row],[E0, kJ/mol]]/4.184</f>
        <v>9.5602294455066925</v>
      </c>
      <c r="C22">
        <v>40</v>
      </c>
      <c r="D22">
        <f>IF(Table2[[#This Row],[E0, kcal/mol]]&gt;Table2[[#This Row],[E(T), kcal/mol]], 0, 1-Table2[[#This Row],[E0, kcal/mol]]/Table2[[#This Row],[E(T), kcal/mol]])</f>
        <v>0.99990439770554496</v>
      </c>
      <c r="F22">
        <v>25</v>
      </c>
      <c r="G22">
        <f t="shared" si="0"/>
        <v>0.61759082217973238</v>
      </c>
      <c r="H22" s="1"/>
    </row>
    <row r="23" spans="1:8" x14ac:dyDescent="0.3">
      <c r="F23">
        <v>27.5</v>
      </c>
      <c r="G23">
        <f t="shared" si="0"/>
        <v>0.65235529289066574</v>
      </c>
      <c r="H23" s="1"/>
    </row>
    <row r="24" spans="1:8" x14ac:dyDescent="0.3">
      <c r="F24">
        <v>30</v>
      </c>
      <c r="G24">
        <f t="shared" si="0"/>
        <v>0.68132568514977687</v>
      </c>
      <c r="H24" s="1"/>
    </row>
    <row r="25" spans="1:8" x14ac:dyDescent="0.3">
      <c r="F25">
        <v>999</v>
      </c>
      <c r="G25">
        <f t="shared" si="0"/>
        <v>0.99043020075524857</v>
      </c>
      <c r="H25" s="1"/>
    </row>
    <row r="26" spans="1:8" x14ac:dyDescent="0.3">
      <c r="F26">
        <v>100000</v>
      </c>
      <c r="G26">
        <f t="shared" si="0"/>
        <v>0.99990439770554496</v>
      </c>
      <c r="H26" s="1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Медведков Яков</dc:creator>
  <cp:lastModifiedBy>Iakov Medvedkov</cp:lastModifiedBy>
  <dcterms:created xsi:type="dcterms:W3CDTF">2024-03-19T22:43:53Z</dcterms:created>
  <dcterms:modified xsi:type="dcterms:W3CDTF">2024-09-16T18:59:36Z</dcterms:modified>
</cp:coreProperties>
</file>