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SO2-H2O-CH4-residues\092622\"/>
    </mc:Choice>
  </mc:AlternateContent>
  <bookViews>
    <workbookView xWindow="0" yWindow="0" windowWidth="19200" windowHeight="115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R13" i="1"/>
  <c r="R11" i="1"/>
  <c r="R6" i="1"/>
  <c r="R3" i="1"/>
  <c r="Q9" i="1"/>
  <c r="Q8" i="1"/>
  <c r="Q6" i="1"/>
  <c r="Q4" i="1"/>
  <c r="Q3" i="1"/>
  <c r="T14" i="1" l="1"/>
  <c r="T13" i="1"/>
  <c r="O13" i="1"/>
  <c r="O14" i="1"/>
  <c r="U8" i="1"/>
  <c r="T9" i="1"/>
  <c r="T8" i="1"/>
  <c r="T11" i="1"/>
  <c r="N11" i="1"/>
  <c r="O6" i="1"/>
  <c r="N9" i="1"/>
  <c r="N8" i="1"/>
  <c r="U3" i="1"/>
  <c r="T4" i="1"/>
  <c r="O3" i="1"/>
  <c r="N4" i="1"/>
  <c r="T6" i="1"/>
  <c r="T3" i="1"/>
  <c r="N6" i="1"/>
  <c r="N3" i="1"/>
  <c r="E4" i="1"/>
  <c r="E5" i="1"/>
  <c r="E6" i="1"/>
  <c r="E7" i="1"/>
  <c r="E8" i="1"/>
  <c r="E3" i="1"/>
  <c r="F3" i="1" s="1"/>
  <c r="N14" i="1" l="1"/>
  <c r="D14" i="1"/>
  <c r="D15" i="1"/>
  <c r="D12" i="1"/>
  <c r="D13" i="1" s="1"/>
  <c r="N13" i="1" l="1"/>
</calcChain>
</file>

<file path=xl/sharedStrings.xml><?xml version="1.0" encoding="utf-8"?>
<sst xmlns="http://schemas.openxmlformats.org/spreadsheetml/2006/main" count="14" uniqueCount="7">
  <si>
    <t>SO2</t>
  </si>
  <si>
    <t>H2O</t>
  </si>
  <si>
    <t>CH4</t>
  </si>
  <si>
    <t>Integrated Area</t>
  </si>
  <si>
    <t>BS</t>
  </si>
  <si>
    <t>BLANK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</si>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</sst>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10" fontId="0" fillId="0" borderId="0" xfId="0" applyNumberFormat="1"/>
    <xf numFmtId="0" fontId="2" fillId="0" borderId="0" xfId="1" applyFont="1"/>
    <xf numFmtId="2" fontId="0" fillId="0" borderId="0" xfId="0" applyNumberForma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5"/>
  <sheetViews>
    <sheetView tabSelected="1" topLeftCell="J1" workbookViewId="0">
      <selection activeCell="U20" sqref="U20"/>
    </sheetView>
  </sheetViews>
  <sheetFormatPr defaultRowHeight="15" x14ac:dyDescent="0.25"/>
  <cols>
    <col min="4" max="4" width="15" bestFit="1" customWidth="1"/>
    <col min="15" max="15" width="8.5703125" bestFit="1" customWidth="1"/>
    <col min="16" max="18" width="8.5703125" customWidth="1"/>
  </cols>
  <sheetData>
    <row r="2" spans="1:21" x14ac:dyDescent="0.25">
      <c r="C2" t="s">
        <v>4</v>
      </c>
      <c r="D2" t="s">
        <v>3</v>
      </c>
      <c r="L2" t="s">
        <v>6</v>
      </c>
      <c r="M2" t="s">
        <v>5</v>
      </c>
      <c r="P2">
        <v>1000</v>
      </c>
      <c r="S2">
        <v>100</v>
      </c>
    </row>
    <row r="3" spans="1:21" x14ac:dyDescent="0.25">
      <c r="A3" t="s">
        <v>0</v>
      </c>
      <c r="B3">
        <v>1149</v>
      </c>
      <c r="C3" s="1">
        <v>2.1999999999999998E-18</v>
      </c>
      <c r="D3">
        <v>0.69</v>
      </c>
      <c r="E3" s="1">
        <f>D3/C3</f>
        <v>3.1363636363636365E+17</v>
      </c>
      <c r="F3" s="1">
        <f>AVERAGE(E3:E4)</f>
        <v>2.5766852195423622E+17</v>
      </c>
      <c r="J3" t="s">
        <v>0</v>
      </c>
      <c r="K3">
        <v>1150</v>
      </c>
      <c r="L3" s="1">
        <v>2.1999999999999998E-18</v>
      </c>
      <c r="M3">
        <v>0.56000000000000005</v>
      </c>
      <c r="N3" s="1">
        <f>M3/L3</f>
        <v>2.5454545454545459E+17</v>
      </c>
      <c r="O3" s="1">
        <f>AVERAGE(N3:N4)</f>
        <v>2.5322510822510822E+17</v>
      </c>
      <c r="P3" s="4">
        <v>0.49099999999999999</v>
      </c>
      <c r="Q3" s="1">
        <f>P3/L3</f>
        <v>2.2318181818181821E+17</v>
      </c>
      <c r="R3" s="1">
        <f>AVERAGE(Q3:Q4)</f>
        <v>2.2349567099567101E+17</v>
      </c>
      <c r="S3">
        <v>0.42199999999999999</v>
      </c>
      <c r="T3" s="1">
        <f>S3/L3</f>
        <v>1.9181818181818182E+17</v>
      </c>
      <c r="U3" s="1">
        <f>AVERAGE(T3:T4)</f>
        <v>1.732900432900433E+17</v>
      </c>
    </row>
    <row r="4" spans="1:21" x14ac:dyDescent="0.25">
      <c r="B4">
        <v>1335</v>
      </c>
      <c r="C4" s="1">
        <v>1.47E-17</v>
      </c>
      <c r="D4">
        <v>2.9649999999999999</v>
      </c>
      <c r="E4" s="1">
        <f t="shared" ref="E4:E8" si="0">D4/C4</f>
        <v>2.0170068027210883E+17</v>
      </c>
      <c r="K4">
        <v>1325</v>
      </c>
      <c r="L4" s="1">
        <v>1.47E-17</v>
      </c>
      <c r="M4">
        <v>3.7029999999999998</v>
      </c>
      <c r="N4" s="1">
        <f>M4/L4</f>
        <v>2.5190476190476189E+17</v>
      </c>
      <c r="P4" s="1">
        <v>3.29</v>
      </c>
      <c r="Q4" s="1">
        <f>P4/L4</f>
        <v>2.2380952380952381E+17</v>
      </c>
      <c r="S4" s="4">
        <v>2.2749999999999999</v>
      </c>
      <c r="T4" s="1">
        <f>S4/L4</f>
        <v>1.5476190476190477E+17</v>
      </c>
    </row>
    <row r="5" spans="1:21" x14ac:dyDescent="0.25">
      <c r="A5" t="s">
        <v>1</v>
      </c>
      <c r="B5">
        <v>1660</v>
      </c>
      <c r="C5" s="1">
        <v>1.1999999999999999E-17</v>
      </c>
      <c r="D5">
        <v>11.250999999999999</v>
      </c>
      <c r="E5" s="1">
        <f t="shared" si="0"/>
        <v>9.3758333333333338E+17</v>
      </c>
    </row>
    <row r="6" spans="1:21" x14ac:dyDescent="0.25">
      <c r="B6">
        <v>3280</v>
      </c>
      <c r="C6" s="1">
        <v>1.4000000000000001E-16</v>
      </c>
      <c r="E6" s="1">
        <f t="shared" si="0"/>
        <v>0</v>
      </c>
      <c r="J6" t="s">
        <v>2</v>
      </c>
      <c r="K6">
        <v>1300</v>
      </c>
      <c r="L6" s="1">
        <v>1.3E-18</v>
      </c>
      <c r="M6">
        <v>1.9490000000000001</v>
      </c>
      <c r="N6" s="1">
        <f>M6/L6</f>
        <v>1.4992307692307692E+18</v>
      </c>
      <c r="O6" s="1">
        <f>AVERAGE(N6,N8,N9)</f>
        <v>9.9607637573154816E+17</v>
      </c>
      <c r="P6" s="4">
        <v>1.847</v>
      </c>
      <c r="Q6" s="1">
        <f>P6/L6</f>
        <v>1.4207692307692308E+18</v>
      </c>
      <c r="R6" s="1">
        <f>AVERAGE(Q6,Q8,Q9)</f>
        <v>9.755054524020041E+17</v>
      </c>
      <c r="S6">
        <v>1.268</v>
      </c>
      <c r="T6" s="1">
        <f>S6/L6</f>
        <v>9.7538461538461542E+17</v>
      </c>
      <c r="U6" s="1"/>
    </row>
    <row r="7" spans="1:21" x14ac:dyDescent="0.25">
      <c r="A7" t="s">
        <v>2</v>
      </c>
      <c r="B7">
        <v>3010</v>
      </c>
      <c r="C7" s="1">
        <v>1.3999999999999999E-17</v>
      </c>
      <c r="E7" s="1">
        <f t="shared" si="0"/>
        <v>0</v>
      </c>
      <c r="K7">
        <v>3000</v>
      </c>
      <c r="L7" s="1"/>
      <c r="N7" s="1"/>
      <c r="T7" s="1"/>
    </row>
    <row r="8" spans="1:21" x14ac:dyDescent="0.25">
      <c r="B8">
        <v>1297</v>
      </c>
      <c r="C8" s="1">
        <v>9.7099999999999999E-18</v>
      </c>
      <c r="D8">
        <v>2.8370000000000002</v>
      </c>
      <c r="E8" s="1">
        <f t="shared" si="0"/>
        <v>2.9217301750772403E+17</v>
      </c>
      <c r="K8">
        <v>4200</v>
      </c>
      <c r="L8" s="1">
        <v>2.9E-19</v>
      </c>
      <c r="M8">
        <v>0.186</v>
      </c>
      <c r="N8" s="1">
        <f>M8/L8</f>
        <v>6.4137931034482765E+17</v>
      </c>
      <c r="P8" s="1">
        <v>0.19500000000000001</v>
      </c>
      <c r="Q8" s="1">
        <f>P8/L8</f>
        <v>6.7241379310344832E+17</v>
      </c>
      <c r="S8">
        <v>0.29499999999999998</v>
      </c>
      <c r="T8" s="1">
        <f>S8/L8</f>
        <v>1.0172413793103448E+18</v>
      </c>
      <c r="U8" s="1">
        <f>AVERAGE(T6,T8,T9)</f>
        <v>1.0245261252157804E+18</v>
      </c>
    </row>
    <row r="9" spans="1:21" x14ac:dyDescent="0.25">
      <c r="C9" s="1"/>
      <c r="E9" s="1"/>
      <c r="K9">
        <v>4304</v>
      </c>
      <c r="L9" s="1">
        <v>4.1999999999999998E-19</v>
      </c>
      <c r="M9">
        <v>0.35599999999999998</v>
      </c>
      <c r="N9" s="1">
        <f>M9/L9</f>
        <v>8.4761904761904768E+17</v>
      </c>
      <c r="P9" s="1">
        <v>0.35</v>
      </c>
      <c r="Q9" s="1">
        <f>P9/L9</f>
        <v>8.3333333333333338E+17</v>
      </c>
      <c r="S9">
        <v>0.45400000000000001</v>
      </c>
      <c r="T9" s="1">
        <f>S9/L9</f>
        <v>1.0809523809523811E+18</v>
      </c>
    </row>
    <row r="11" spans="1:21" x14ac:dyDescent="0.25">
      <c r="N11" s="1">
        <f>SUM(O3,O6)</f>
        <v>1.2493014839566564E+18</v>
      </c>
      <c r="R11" s="1">
        <f>R3+R6</f>
        <v>1.199001123397675E+18</v>
      </c>
      <c r="T11" s="1">
        <f>SUM(U3,U6)</f>
        <v>1.732900432900433E+17</v>
      </c>
    </row>
    <row r="12" spans="1:21" x14ac:dyDescent="0.25">
      <c r="D12" s="1">
        <f>SUM(E8,E5,F3)</f>
        <v>1.4874248727952934E+18</v>
      </c>
    </row>
    <row r="13" spans="1:21" x14ac:dyDescent="0.25">
      <c r="C13" t="s">
        <v>0</v>
      </c>
      <c r="D13" s="2">
        <f>F3/D12</f>
        <v>0.17323128493206111</v>
      </c>
      <c r="E13" s="1"/>
      <c r="M13" t="s">
        <v>0</v>
      </c>
      <c r="N13" s="2">
        <f>N3/N11</f>
        <v>0.2037502218754155</v>
      </c>
      <c r="O13" s="4">
        <f>O3/N11</f>
        <v>0.20269335422793244</v>
      </c>
      <c r="P13" s="4"/>
      <c r="Q13" s="4"/>
      <c r="R13" s="2">
        <f>R3/R11</f>
        <v>0.18640155262101765</v>
      </c>
      <c r="T13" s="2">
        <f>U3/(U3+U8)</f>
        <v>0.14467165149908456</v>
      </c>
    </row>
    <row r="14" spans="1:21" x14ac:dyDescent="0.25">
      <c r="C14" t="s">
        <v>2</v>
      </c>
      <c r="D14" s="2">
        <f>E8/D12</f>
        <v>0.19642875606796062</v>
      </c>
      <c r="M14" t="s">
        <v>2</v>
      </c>
      <c r="N14" s="2">
        <f>N6/N11</f>
        <v>1.2000552216447891</v>
      </c>
      <c r="O14" s="4">
        <f>O6/N11</f>
        <v>0.79730664577206756</v>
      </c>
      <c r="P14" s="4"/>
      <c r="Q14" s="4"/>
      <c r="R14" s="2">
        <f>R6/R11</f>
        <v>0.81359844737898246</v>
      </c>
      <c r="T14" s="2">
        <f>U8/(U3+U8)</f>
        <v>0.85532834850091533</v>
      </c>
    </row>
    <row r="15" spans="1:21" x14ac:dyDescent="0.25">
      <c r="C15" s="3" t="s">
        <v>1</v>
      </c>
      <c r="D15" s="2">
        <f>E5/D12</f>
        <v>0.63033995899997841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Solid State</dc:creator>
  <cp:lastModifiedBy>Solid State</cp:lastModifiedBy>
  <dcterms:created xsi:type="dcterms:W3CDTF">2022-09-09T00:17:00Z</dcterms:created>
  <dcterms:modified xsi:type="dcterms:W3CDTF">2022-09-30T06:08:30Z</dcterms:modified>
</cp:coreProperties>
</file>