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My Drive\C3H3 + C4H8\Fig\Exp_Fig\"/>
    </mc:Choice>
  </mc:AlternateContent>
  <bookViews>
    <workbookView xWindow="-105" yWindow="-105" windowWidth="23250" windowHeight="12570"/>
  </bookViews>
  <sheets>
    <sheet name="PET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6" i="1" l="1"/>
  <c r="B15" i="1"/>
  <c r="B14" i="1"/>
  <c r="B13" i="1"/>
  <c r="B30" i="1"/>
  <c r="B24" i="1" l="1"/>
  <c r="B33" i="1"/>
  <c r="B22" i="1"/>
  <c r="B21" i="1"/>
  <c r="B20" i="1"/>
  <c r="N2" i="1"/>
  <c r="J2" i="1"/>
  <c r="B6" i="1" s="1"/>
  <c r="F2" i="1"/>
  <c r="H2" i="1" l="1"/>
  <c r="D2" i="1"/>
  <c r="E78" i="1" s="1"/>
  <c r="F78" i="1" s="1"/>
  <c r="I77" i="1"/>
  <c r="J77" i="1"/>
  <c r="I78" i="1"/>
  <c r="J78" i="1" s="1"/>
  <c r="I79" i="1"/>
  <c r="J79" i="1"/>
  <c r="I80" i="1"/>
  <c r="J80" i="1" s="1"/>
  <c r="I81" i="1"/>
  <c r="J81" i="1" s="1"/>
  <c r="I82" i="1"/>
  <c r="J82" i="1" s="1"/>
  <c r="I83" i="1"/>
  <c r="J83" i="1"/>
  <c r="I84" i="1"/>
  <c r="J84" i="1" s="1"/>
  <c r="I85" i="1"/>
  <c r="J85" i="1"/>
  <c r="I86" i="1"/>
  <c r="J86" i="1" s="1"/>
  <c r="I87" i="1"/>
  <c r="J87" i="1" s="1"/>
  <c r="I88" i="1"/>
  <c r="J88" i="1" s="1"/>
  <c r="I89" i="1"/>
  <c r="J89" i="1" s="1"/>
  <c r="E89" i="1" l="1"/>
  <c r="F89" i="1" s="1"/>
  <c r="E83" i="1"/>
  <c r="F83" i="1" s="1"/>
  <c r="E85" i="1"/>
  <c r="F85" i="1" s="1"/>
  <c r="E87" i="1"/>
  <c r="F87" i="1" s="1"/>
  <c r="E79" i="1"/>
  <c r="F79" i="1" s="1"/>
  <c r="E81" i="1"/>
  <c r="F81" i="1" s="1"/>
  <c r="E77" i="1"/>
  <c r="F77" i="1" s="1"/>
  <c r="E88" i="1"/>
  <c r="F88" i="1" s="1"/>
  <c r="E86" i="1"/>
  <c r="F86" i="1" s="1"/>
  <c r="E84" i="1"/>
  <c r="F84" i="1" s="1"/>
  <c r="E82" i="1"/>
  <c r="F82" i="1" s="1"/>
  <c r="E80" i="1"/>
  <c r="F80" i="1" s="1"/>
  <c r="A40" i="1"/>
  <c r="E4" i="1" l="1"/>
  <c r="F4" i="1" s="1"/>
  <c r="B23" i="1" l="1"/>
  <c r="L2" i="1"/>
  <c r="I5" i="1"/>
  <c r="M79" i="1" l="1"/>
  <c r="N79" i="1" s="1"/>
  <c r="M82" i="1"/>
  <c r="N82" i="1" s="1"/>
  <c r="M87" i="1"/>
  <c r="N87" i="1" s="1"/>
  <c r="M78" i="1"/>
  <c r="N78" i="1" s="1"/>
  <c r="M86" i="1"/>
  <c r="N86" i="1" s="1"/>
  <c r="M81" i="1"/>
  <c r="N81" i="1" s="1"/>
  <c r="M84" i="1"/>
  <c r="N84" i="1" s="1"/>
  <c r="M89" i="1"/>
  <c r="N89" i="1" s="1"/>
  <c r="M77" i="1"/>
  <c r="N77" i="1" s="1"/>
  <c r="M80" i="1"/>
  <c r="N80" i="1" s="1"/>
  <c r="M85" i="1"/>
  <c r="N85" i="1" s="1"/>
  <c r="M88" i="1"/>
  <c r="N88" i="1" s="1"/>
  <c r="M83" i="1"/>
  <c r="N83" i="1" s="1"/>
  <c r="M76" i="1"/>
  <c r="N76" i="1" s="1"/>
  <c r="M54" i="1"/>
  <c r="N54" i="1" s="1"/>
  <c r="M62" i="1"/>
  <c r="N62" i="1" s="1"/>
  <c r="M55" i="1"/>
  <c r="N55" i="1" s="1"/>
  <c r="I76" i="1"/>
  <c r="J76" i="1" s="1"/>
  <c r="I55" i="1"/>
  <c r="J55" i="1" s="1"/>
  <c r="E51" i="1"/>
  <c r="F51" i="1" s="1"/>
  <c r="E76" i="1"/>
  <c r="F76" i="1" s="1"/>
  <c r="M53" i="1"/>
  <c r="N53" i="1" s="1"/>
  <c r="M51" i="1"/>
  <c r="N51" i="1" s="1"/>
  <c r="M74" i="1"/>
  <c r="N74" i="1" s="1"/>
  <c r="M65" i="1"/>
  <c r="N65" i="1" s="1"/>
  <c r="M52" i="1"/>
  <c r="N52" i="1" s="1"/>
  <c r="M75" i="1"/>
  <c r="N75" i="1" s="1"/>
  <c r="M66" i="1"/>
  <c r="N66" i="1" s="1"/>
  <c r="M64" i="1"/>
  <c r="N64" i="1" s="1"/>
  <c r="M63" i="1"/>
  <c r="N63" i="1" s="1"/>
  <c r="I51" i="1"/>
  <c r="J51" i="1" s="1"/>
  <c r="I60" i="1"/>
  <c r="J60" i="1" s="1"/>
  <c r="I54" i="1"/>
  <c r="J54" i="1" s="1"/>
  <c r="I63" i="1"/>
  <c r="J63" i="1" s="1"/>
  <c r="I53" i="1"/>
  <c r="J53" i="1" s="1"/>
  <c r="I75" i="1"/>
  <c r="J75" i="1" s="1"/>
  <c r="I61" i="1"/>
  <c r="J61" i="1" s="1"/>
  <c r="I72" i="1"/>
  <c r="J72" i="1" s="1"/>
  <c r="I70" i="1"/>
  <c r="J70" i="1" s="1"/>
  <c r="I69" i="1"/>
  <c r="J69" i="1" s="1"/>
  <c r="I57" i="1"/>
  <c r="J57" i="1" s="1"/>
  <c r="I65" i="1"/>
  <c r="J65" i="1" s="1"/>
  <c r="I52" i="1"/>
  <c r="J52" i="1" s="1"/>
  <c r="I74" i="1"/>
  <c r="J74" i="1" s="1"/>
  <c r="I73" i="1"/>
  <c r="J73" i="1" s="1"/>
  <c r="I71" i="1"/>
  <c r="J71" i="1" s="1"/>
  <c r="I58" i="1"/>
  <c r="J58" i="1" s="1"/>
  <c r="I68" i="1"/>
  <c r="J68" i="1" s="1"/>
  <c r="I56" i="1"/>
  <c r="J56" i="1" s="1"/>
  <c r="I66" i="1"/>
  <c r="J66" i="1" s="1"/>
  <c r="I64" i="1"/>
  <c r="J64" i="1" s="1"/>
  <c r="I62" i="1"/>
  <c r="J62" i="1" s="1"/>
  <c r="I59" i="1"/>
  <c r="J59" i="1" s="1"/>
  <c r="I67" i="1"/>
  <c r="J67" i="1" s="1"/>
  <c r="M72" i="1"/>
  <c r="N72" i="1" s="1"/>
  <c r="M60" i="1"/>
  <c r="N60" i="1" s="1"/>
  <c r="M73" i="1"/>
  <c r="N73" i="1" s="1"/>
  <c r="M61" i="1"/>
  <c r="N61" i="1" s="1"/>
  <c r="M71" i="1"/>
  <c r="N71" i="1" s="1"/>
  <c r="M59" i="1"/>
  <c r="N59" i="1" s="1"/>
  <c r="M70" i="1"/>
  <c r="N70" i="1" s="1"/>
  <c r="M58" i="1"/>
  <c r="N58" i="1" s="1"/>
  <c r="M69" i="1"/>
  <c r="N69" i="1" s="1"/>
  <c r="M57" i="1"/>
  <c r="N57" i="1" s="1"/>
  <c r="M68" i="1"/>
  <c r="N68" i="1" s="1"/>
  <c r="M56" i="1"/>
  <c r="N56" i="1" s="1"/>
  <c r="M67" i="1"/>
  <c r="N67" i="1" s="1"/>
  <c r="E74" i="1"/>
  <c r="F74" i="1" s="1"/>
  <c r="E61" i="1"/>
  <c r="F61" i="1" s="1"/>
  <c r="E72" i="1"/>
  <c r="F72" i="1" s="1"/>
  <c r="E62" i="1"/>
  <c r="F62" i="1" s="1"/>
  <c r="E60" i="1"/>
  <c r="F60" i="1" s="1"/>
  <c r="E70" i="1"/>
  <c r="F70" i="1" s="1"/>
  <c r="E73" i="1"/>
  <c r="F73" i="1" s="1"/>
  <c r="E71" i="1"/>
  <c r="F71" i="1" s="1"/>
  <c r="E59" i="1"/>
  <c r="F59" i="1" s="1"/>
  <c r="E58" i="1"/>
  <c r="F58" i="1" s="1"/>
  <c r="E69" i="1"/>
  <c r="F69" i="1" s="1"/>
  <c r="E57" i="1"/>
  <c r="F57" i="1" s="1"/>
  <c r="E68" i="1"/>
  <c r="F68" i="1" s="1"/>
  <c r="E56" i="1"/>
  <c r="F56" i="1" s="1"/>
  <c r="E67" i="1"/>
  <c r="F67" i="1" s="1"/>
  <c r="E55" i="1"/>
  <c r="F55" i="1" s="1"/>
  <c r="E66" i="1"/>
  <c r="F66" i="1" s="1"/>
  <c r="E54" i="1"/>
  <c r="F54" i="1" s="1"/>
  <c r="E65" i="1"/>
  <c r="F65" i="1" s="1"/>
  <c r="E53" i="1"/>
  <c r="F53" i="1" s="1"/>
  <c r="E64" i="1"/>
  <c r="F64" i="1" s="1"/>
  <c r="E52" i="1"/>
  <c r="F52" i="1" s="1"/>
  <c r="E75" i="1"/>
  <c r="F75" i="1" s="1"/>
  <c r="E63" i="1"/>
  <c r="F63" i="1" s="1"/>
  <c r="M5" i="1" l="1"/>
  <c r="N5" i="1" s="1"/>
  <c r="I4" i="1"/>
  <c r="E5" i="1" l="1"/>
  <c r="F5" i="1" s="1"/>
  <c r="M11" i="1"/>
  <c r="N11" i="1" s="1"/>
  <c r="I10" i="1"/>
  <c r="J10" i="1" s="1"/>
  <c r="M41" i="1" l="1"/>
  <c r="N41" i="1" s="1"/>
  <c r="M46" i="1"/>
  <c r="N46" i="1" s="1"/>
  <c r="M32" i="1"/>
  <c r="N32" i="1" s="1"/>
  <c r="M18" i="1"/>
  <c r="N18" i="1" s="1"/>
  <c r="M7" i="1"/>
  <c r="N7" i="1" s="1"/>
  <c r="M42" i="1"/>
  <c r="N42" i="1" s="1"/>
  <c r="M31" i="1"/>
  <c r="N31" i="1" s="1"/>
  <c r="M17" i="1"/>
  <c r="N17" i="1" s="1"/>
  <c r="M6" i="1"/>
  <c r="N6" i="1" s="1"/>
  <c r="M50" i="1"/>
  <c r="N50" i="1" s="1"/>
  <c r="M39" i="1"/>
  <c r="N39" i="1" s="1"/>
  <c r="M25" i="1"/>
  <c r="N25" i="1" s="1"/>
  <c r="M14" i="1"/>
  <c r="N14" i="1" s="1"/>
  <c r="M16" i="1"/>
  <c r="N16" i="1" s="1"/>
  <c r="M49" i="1"/>
  <c r="N49" i="1" s="1"/>
  <c r="M38" i="1"/>
  <c r="N38" i="1" s="1"/>
  <c r="M24" i="1"/>
  <c r="N24" i="1" s="1"/>
  <c r="M10" i="1"/>
  <c r="N10" i="1" s="1"/>
  <c r="M30" i="1"/>
  <c r="N30" i="1" s="1"/>
  <c r="M26" i="1"/>
  <c r="N26" i="1" s="1"/>
  <c r="M15" i="1"/>
  <c r="N15" i="1" s="1"/>
  <c r="M48" i="1"/>
  <c r="N48" i="1" s="1"/>
  <c r="M34" i="1"/>
  <c r="N34" i="1" s="1"/>
  <c r="M23" i="1"/>
  <c r="N23" i="1" s="1"/>
  <c r="M9" i="1"/>
  <c r="N9" i="1" s="1"/>
  <c r="M40" i="1"/>
  <c r="N40" i="1" s="1"/>
  <c r="M47" i="1"/>
  <c r="N47" i="1" s="1"/>
  <c r="M33" i="1"/>
  <c r="N33" i="1" s="1"/>
  <c r="M22" i="1"/>
  <c r="N22" i="1" s="1"/>
  <c r="M8" i="1"/>
  <c r="N8" i="1" s="1"/>
  <c r="I14" i="1"/>
  <c r="J14" i="1" s="1"/>
  <c r="I9" i="1"/>
  <c r="J9" i="1" s="1"/>
  <c r="I8" i="1"/>
  <c r="J8" i="1" s="1"/>
  <c r="I39" i="1"/>
  <c r="J39" i="1" s="1"/>
  <c r="I23" i="1"/>
  <c r="J23" i="1" s="1"/>
  <c r="I7" i="1"/>
  <c r="J7" i="1" s="1"/>
  <c r="I46" i="1"/>
  <c r="J46" i="1" s="1"/>
  <c r="I40" i="1"/>
  <c r="J40" i="1" s="1"/>
  <c r="I38" i="1"/>
  <c r="J38" i="1" s="1"/>
  <c r="I22" i="1"/>
  <c r="J22" i="1" s="1"/>
  <c r="I6" i="1"/>
  <c r="J6" i="1" s="1"/>
  <c r="I30" i="1"/>
  <c r="J30" i="1" s="1"/>
  <c r="I33" i="1"/>
  <c r="J33" i="1" s="1"/>
  <c r="I17" i="1"/>
  <c r="J17" i="1" s="1"/>
  <c r="I41" i="1"/>
  <c r="J41" i="1" s="1"/>
  <c r="I25" i="1"/>
  <c r="J25" i="1" s="1"/>
  <c r="I24" i="1"/>
  <c r="J24" i="1" s="1"/>
  <c r="I49" i="1"/>
  <c r="J49" i="1" s="1"/>
  <c r="I48" i="1"/>
  <c r="J48" i="1" s="1"/>
  <c r="I32" i="1"/>
  <c r="J32" i="1" s="1"/>
  <c r="I16" i="1"/>
  <c r="J16" i="1" s="1"/>
  <c r="I47" i="1"/>
  <c r="J47" i="1" s="1"/>
  <c r="I31" i="1"/>
  <c r="J31" i="1" s="1"/>
  <c r="I15" i="1"/>
  <c r="J15" i="1" s="1"/>
  <c r="I44" i="1"/>
  <c r="J44" i="1" s="1"/>
  <c r="I36" i="1"/>
  <c r="J36" i="1" s="1"/>
  <c r="I28" i="1"/>
  <c r="J28" i="1" s="1"/>
  <c r="I20" i="1"/>
  <c r="J20" i="1" s="1"/>
  <c r="I12" i="1"/>
  <c r="J12" i="1" s="1"/>
  <c r="M45" i="1"/>
  <c r="N45" i="1" s="1"/>
  <c r="M37" i="1"/>
  <c r="N37" i="1" s="1"/>
  <c r="M29" i="1"/>
  <c r="N29" i="1" s="1"/>
  <c r="M21" i="1"/>
  <c r="N21" i="1" s="1"/>
  <c r="M13" i="1"/>
  <c r="N13" i="1" s="1"/>
  <c r="I45" i="1"/>
  <c r="J45" i="1" s="1"/>
  <c r="I29" i="1"/>
  <c r="J29" i="1" s="1"/>
  <c r="I21" i="1"/>
  <c r="J21" i="1" s="1"/>
  <c r="I43" i="1"/>
  <c r="J43" i="1" s="1"/>
  <c r="I35" i="1"/>
  <c r="J35" i="1" s="1"/>
  <c r="I27" i="1"/>
  <c r="J27" i="1" s="1"/>
  <c r="I19" i="1"/>
  <c r="J19" i="1" s="1"/>
  <c r="I11" i="1"/>
  <c r="J11" i="1" s="1"/>
  <c r="M44" i="1"/>
  <c r="N44" i="1" s="1"/>
  <c r="M36" i="1"/>
  <c r="N36" i="1" s="1"/>
  <c r="M28" i="1"/>
  <c r="N28" i="1" s="1"/>
  <c r="M20" i="1"/>
  <c r="N20" i="1" s="1"/>
  <c r="M12" i="1"/>
  <c r="N12" i="1" s="1"/>
  <c r="I37" i="1"/>
  <c r="J37" i="1" s="1"/>
  <c r="I13" i="1"/>
  <c r="J13" i="1" s="1"/>
  <c r="I50" i="1"/>
  <c r="J50" i="1" s="1"/>
  <c r="I42" i="1"/>
  <c r="J42" i="1" s="1"/>
  <c r="I34" i="1"/>
  <c r="J34" i="1" s="1"/>
  <c r="I26" i="1"/>
  <c r="J26" i="1" s="1"/>
  <c r="I18" i="1"/>
  <c r="J18" i="1" s="1"/>
  <c r="M43" i="1"/>
  <c r="N43" i="1" s="1"/>
  <c r="M35" i="1"/>
  <c r="N35" i="1" s="1"/>
  <c r="M27" i="1"/>
  <c r="N27" i="1" s="1"/>
  <c r="M19" i="1"/>
  <c r="N19" i="1" s="1"/>
  <c r="E18" i="1"/>
  <c r="F18" i="1" s="1"/>
  <c r="I2" i="1" l="1"/>
  <c r="J5" i="1"/>
  <c r="M4" i="1"/>
  <c r="M2" i="1" s="1"/>
  <c r="J4" i="1"/>
  <c r="E13" i="1"/>
  <c r="F13" i="1" s="1"/>
  <c r="E6" i="1"/>
  <c r="E22" i="1"/>
  <c r="F22" i="1" s="1"/>
  <c r="E11" i="1"/>
  <c r="F11" i="1" s="1"/>
  <c r="E20" i="1"/>
  <c r="F20" i="1" s="1"/>
  <c r="E15" i="1"/>
  <c r="F15" i="1" s="1"/>
  <c r="E8" i="1"/>
  <c r="F8" i="1" s="1"/>
  <c r="B17" i="1"/>
  <c r="E24" i="1"/>
  <c r="F24" i="1" s="1"/>
  <c r="E26" i="1"/>
  <c r="F26" i="1" s="1"/>
  <c r="E28" i="1"/>
  <c r="F28" i="1" s="1"/>
  <c r="E30" i="1"/>
  <c r="F30" i="1" s="1"/>
  <c r="E32" i="1"/>
  <c r="F32" i="1" s="1"/>
  <c r="E34" i="1"/>
  <c r="F34" i="1" s="1"/>
  <c r="E36" i="1"/>
  <c r="F36" i="1" s="1"/>
  <c r="E38" i="1"/>
  <c r="F38" i="1" s="1"/>
  <c r="E40" i="1"/>
  <c r="F40" i="1" s="1"/>
  <c r="E42" i="1"/>
  <c r="F42" i="1" s="1"/>
  <c r="E44" i="1"/>
  <c r="F44" i="1" s="1"/>
  <c r="E46" i="1"/>
  <c r="F46" i="1" s="1"/>
  <c r="E48" i="1"/>
  <c r="F48" i="1" s="1"/>
  <c r="E50" i="1"/>
  <c r="F50" i="1" s="1"/>
  <c r="E17" i="1"/>
  <c r="F17" i="1" s="1"/>
  <c r="E21" i="1"/>
  <c r="F21" i="1" s="1"/>
  <c r="E19" i="1"/>
  <c r="F19" i="1" s="1"/>
  <c r="E12" i="1"/>
  <c r="F12" i="1" s="1"/>
  <c r="E14" i="1"/>
  <c r="F14" i="1" s="1"/>
  <c r="E23" i="1"/>
  <c r="F23" i="1" s="1"/>
  <c r="E7" i="1"/>
  <c r="F7" i="1" s="1"/>
  <c r="E16" i="1"/>
  <c r="F16" i="1" s="1"/>
  <c r="E25" i="1"/>
  <c r="F25" i="1" s="1"/>
  <c r="E27" i="1"/>
  <c r="F27" i="1" s="1"/>
  <c r="E29" i="1"/>
  <c r="F29" i="1" s="1"/>
  <c r="E31" i="1"/>
  <c r="F31" i="1" s="1"/>
  <c r="E33" i="1"/>
  <c r="F33" i="1" s="1"/>
  <c r="E35" i="1"/>
  <c r="F35" i="1" s="1"/>
  <c r="E37" i="1"/>
  <c r="F37" i="1" s="1"/>
  <c r="E39" i="1"/>
  <c r="F39" i="1" s="1"/>
  <c r="E41" i="1"/>
  <c r="F41" i="1" s="1"/>
  <c r="E43" i="1"/>
  <c r="F43" i="1" s="1"/>
  <c r="E45" i="1"/>
  <c r="F45" i="1" s="1"/>
  <c r="E47" i="1"/>
  <c r="F47" i="1" s="1"/>
  <c r="E49" i="1"/>
  <c r="F49" i="1" s="1"/>
  <c r="E10" i="1"/>
  <c r="F10" i="1" s="1"/>
  <c r="E9" i="1"/>
  <c r="F9" i="1" s="1"/>
  <c r="E2" i="1" l="1"/>
  <c r="F6" i="1"/>
  <c r="B7" i="1" s="1"/>
  <c r="N4" i="1"/>
  <c r="B8" i="1" s="1"/>
  <c r="B10" i="1" l="1"/>
  <c r="B9" i="1"/>
  <c r="B31" i="1" l="1"/>
</calcChain>
</file>

<file path=xl/sharedStrings.xml><?xml version="1.0" encoding="utf-8"?>
<sst xmlns="http://schemas.openxmlformats.org/spreadsheetml/2006/main" count="42" uniqueCount="18">
  <si>
    <t>Ec=?</t>
  </si>
  <si>
    <t>norm</t>
  </si>
  <si>
    <t>avg E</t>
  </si>
  <si>
    <t>Best Fit</t>
  </si>
  <si>
    <t>Low Fit</t>
  </si>
  <si>
    <t>High Fit</t>
  </si>
  <si>
    <t>Average Et</t>
  </si>
  <si>
    <t>Low</t>
  </si>
  <si>
    <t>Best</t>
  </si>
  <si>
    <t>High</t>
  </si>
  <si>
    <t>Avg</t>
  </si>
  <si>
    <t>Err</t>
  </si>
  <si>
    <t>Maximum</t>
  </si>
  <si>
    <t>Et Max</t>
  </si>
  <si>
    <t>%</t>
  </si>
  <si>
    <t>Err in %</t>
  </si>
  <si>
    <t>Rxn E</t>
  </si>
  <si>
    <t>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</si>
</sst>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1" fillId="0" borderId="0" xfId="1"/>
    <xf numFmtId="0" fontId="1" fillId="2" borderId="0" xfId="1" applyFill="1"/>
    <xf numFmtId="0" fontId="1" fillId="3" borderId="0" xfId="1" applyFill="1"/>
    <xf numFmtId="0" fontId="1" fillId="4" borderId="0" xfId="1" applyFill="1"/>
    <xf numFmtId="0" fontId="2" fillId="3" borderId="0" xfId="1" applyFont="1" applyFill="1" applyAlignment="1">
      <alignment horizontal="center"/>
    </xf>
    <xf numFmtId="0" fontId="2" fillId="5" borderId="0" xfId="1" applyFont="1" applyFill="1" applyAlignment="1">
      <alignment horizontal="center"/>
    </xf>
    <xf numFmtId="0" fontId="1" fillId="6" borderId="0" xfId="1" applyFill="1"/>
    <xf numFmtId="0" fontId="1" fillId="5" borderId="0" xfId="1" applyFill="1"/>
    <xf numFmtId="164" fontId="1" fillId="4" borderId="0" xfId="1" applyNumberFormat="1" applyFill="1"/>
    <xf numFmtId="1" fontId="1" fillId="0" borderId="0" xfId="1" applyNumberFormat="1"/>
    <xf numFmtId="1" fontId="1" fillId="4" borderId="0" xfId="1" applyNumberFormat="1" applyFill="1"/>
    <xf numFmtId="11" fontId="1" fillId="5" borderId="0" xfId="1" applyNumberFormat="1" applyFill="1"/>
    <xf numFmtId="164" fontId="1" fillId="0" borderId="0" xfId="1" applyNumberFormat="1"/>
    <xf numFmtId="11" fontId="1" fillId="0" borderId="0" xfId="1" applyNumberFormat="1"/>
    <xf numFmtId="0" fontId="2" fillId="3" borderId="0" xfId="1" applyFont="1" applyFill="1" applyAlignment="1">
      <alignment horizontal="center"/>
    </xf>
    <xf numFmtId="0" fontId="2" fillId="5" borderId="0" xfId="1" applyFont="1" applyFill="1" applyAlignment="1">
      <alignment horizontal="center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0"/>
  <sheetViews>
    <sheetView tabSelected="1" topLeftCell="A4" zoomScale="119" zoomScaleNormal="119" workbookViewId="0">
      <selection activeCell="A26" sqref="A26"/>
    </sheetView>
  </sheetViews>
  <sheetFormatPr defaultColWidth="10.75" defaultRowHeight="12.75" x14ac:dyDescent="0.2"/>
  <cols>
    <col min="1" max="1" width="10.75" style="1"/>
    <col min="2" max="2" width="5.75" style="1" customWidth="1"/>
    <col min="3" max="5" width="10.75" style="1"/>
    <col min="6" max="6" width="11.75" style="1" bestFit="1" customWidth="1"/>
    <col min="7" max="16384" width="10.75" style="1"/>
  </cols>
  <sheetData>
    <row r="1" spans="1:14" x14ac:dyDescent="0.2">
      <c r="B1" s="1" t="s">
        <v>0</v>
      </c>
      <c r="C1" s="2">
        <v>38</v>
      </c>
      <c r="E1" s="1" t="s">
        <v>1</v>
      </c>
      <c r="F1" s="1" t="s">
        <v>2</v>
      </c>
      <c r="I1" s="1" t="s">
        <v>1</v>
      </c>
      <c r="J1" s="1" t="s">
        <v>2</v>
      </c>
      <c r="M1" s="1" t="s">
        <v>1</v>
      </c>
      <c r="N1" s="1" t="s">
        <v>2</v>
      </c>
    </row>
    <row r="2" spans="1:14" x14ac:dyDescent="0.2">
      <c r="D2" s="3">
        <f>SUM(D4:D104)</f>
        <v>68.319999999999979</v>
      </c>
      <c r="E2" s="3">
        <f>SUM(E4:E104)</f>
        <v>0.96750585480093709</v>
      </c>
      <c r="F2" s="9">
        <f>SUM(F4:F105)</f>
        <v>57.107411100702606</v>
      </c>
      <c r="H2" s="3">
        <f>SUM(H4:H104)</f>
        <v>68.319999999999979</v>
      </c>
      <c r="I2" s="3">
        <f>SUM(I4:I104)</f>
        <v>0.96750585480093709</v>
      </c>
      <c r="J2" s="9">
        <f>SUM(J4:J109)</f>
        <v>46.051362576112425</v>
      </c>
      <c r="L2" s="3">
        <f>SUM(L4:L104)</f>
        <v>68.319999999999979</v>
      </c>
      <c r="M2" s="3">
        <f>SUM(M4:M104)</f>
        <v>0.96750585480093709</v>
      </c>
      <c r="N2" s="9">
        <f>SUM(N4:N104)</f>
        <v>68.163459625292788</v>
      </c>
    </row>
    <row r="3" spans="1:14" x14ac:dyDescent="0.2">
      <c r="C3" s="15" t="s">
        <v>3</v>
      </c>
      <c r="D3" s="15"/>
      <c r="E3" s="5"/>
      <c r="F3" s="5"/>
      <c r="G3" s="16" t="s">
        <v>4</v>
      </c>
      <c r="H3" s="16"/>
      <c r="I3" s="6"/>
      <c r="J3" s="6"/>
      <c r="K3" s="16" t="s">
        <v>5</v>
      </c>
      <c r="L3" s="16"/>
      <c r="M3" s="6"/>
      <c r="N3" s="6"/>
    </row>
    <row r="4" spans="1:14" x14ac:dyDescent="0.2">
      <c r="C4" s="3">
        <v>0</v>
      </c>
      <c r="D4" s="3">
        <v>0</v>
      </c>
      <c r="E4" s="7">
        <f>D4/$D$2</f>
        <v>0</v>
      </c>
      <c r="F4" s="7">
        <f>E4*C4</f>
        <v>0</v>
      </c>
      <c r="G4" s="8">
        <v>0</v>
      </c>
      <c r="H4" s="8">
        <v>0</v>
      </c>
      <c r="I4" s="7">
        <f>H4/$H$2</f>
        <v>0</v>
      </c>
      <c r="J4" s="7">
        <f>I4*G4</f>
        <v>0</v>
      </c>
      <c r="K4" s="8">
        <v>0</v>
      </c>
      <c r="L4" s="8">
        <v>0</v>
      </c>
      <c r="M4" s="7">
        <f>L4/$L$2</f>
        <v>0</v>
      </c>
      <c r="N4" s="7">
        <f>M4*K4</f>
        <v>0</v>
      </c>
    </row>
    <row r="5" spans="1:14" x14ac:dyDescent="0.2">
      <c r="A5" s="1" t="s">
        <v>6</v>
      </c>
      <c r="C5" s="3">
        <v>1.50624</v>
      </c>
      <c r="D5" s="3">
        <v>0.4</v>
      </c>
      <c r="E5" s="7">
        <f>D5/$D$2</f>
        <v>5.854800936768152E-3</v>
      </c>
      <c r="F5" s="7">
        <f>E5*C5</f>
        <v>8.8187353629976609E-3</v>
      </c>
      <c r="G5" s="8">
        <v>1.21336</v>
      </c>
      <c r="H5" s="8">
        <v>0.4</v>
      </c>
      <c r="I5" s="7">
        <f>H5/$H$2</f>
        <v>5.854800936768152E-3</v>
      </c>
      <c r="J5" s="7">
        <f>I5*G5</f>
        <v>7.1039812646370047E-3</v>
      </c>
      <c r="K5" s="8">
        <v>1.7991200000000001</v>
      </c>
      <c r="L5" s="8">
        <v>0.4</v>
      </c>
      <c r="M5" s="7">
        <f>L5/$L$2</f>
        <v>5.854800936768152E-3</v>
      </c>
      <c r="N5" s="7">
        <f>M5*K5</f>
        <v>1.0533489461358318E-2</v>
      </c>
    </row>
    <row r="6" spans="1:14" x14ac:dyDescent="0.2">
      <c r="A6" s="1" t="s">
        <v>7</v>
      </c>
      <c r="B6" s="9">
        <f>J2</f>
        <v>46.051362576112425</v>
      </c>
      <c r="C6" s="3">
        <v>3.01248</v>
      </c>
      <c r="D6" s="3">
        <v>0.51</v>
      </c>
      <c r="E6" s="7">
        <f t="shared" ref="E6:E69" si="0">D6/$D$2</f>
        <v>7.4648711943793933E-3</v>
      </c>
      <c r="F6" s="7">
        <f>E6*C6</f>
        <v>2.2487775175644036E-2</v>
      </c>
      <c r="G6" s="8">
        <v>2.42672</v>
      </c>
      <c r="H6" s="8">
        <v>0.51</v>
      </c>
      <c r="I6" s="7">
        <f t="shared" ref="I6:I68" si="1">H6/$H$2</f>
        <v>7.4648711943793933E-3</v>
      </c>
      <c r="J6" s="7">
        <f t="shared" ref="J6:J69" si="2">I6*G6</f>
        <v>1.8115152224824363E-2</v>
      </c>
      <c r="K6" s="8">
        <v>3.5982400000000001</v>
      </c>
      <c r="L6" s="8">
        <v>0.51</v>
      </c>
      <c r="M6" s="7">
        <f t="shared" ref="M6:M69" si="3">L6/$L$2</f>
        <v>7.4648711943793933E-3</v>
      </c>
      <c r="N6" s="7">
        <f t="shared" ref="N6:N69" si="4">M6*K6</f>
        <v>2.6860398126463708E-2</v>
      </c>
    </row>
    <row r="7" spans="1:14" x14ac:dyDescent="0.2">
      <c r="A7" s="1" t="s">
        <v>8</v>
      </c>
      <c r="B7" s="9">
        <f>F2</f>
        <v>57.107411100702606</v>
      </c>
      <c r="C7" s="3">
        <v>4.5187200000000001</v>
      </c>
      <c r="D7" s="3">
        <v>0.59</v>
      </c>
      <c r="E7" s="7">
        <f>D7/$D$2</f>
        <v>8.6358313817330237E-3</v>
      </c>
      <c r="F7" s="7">
        <f t="shared" ref="F7:F70" si="5">E7*C7</f>
        <v>3.9022903981264651E-2</v>
      </c>
      <c r="G7" s="8">
        <v>3.6400800000000002</v>
      </c>
      <c r="H7" s="8">
        <v>0.59</v>
      </c>
      <c r="I7" s="7">
        <f t="shared" si="1"/>
        <v>8.6358313817330237E-3</v>
      </c>
      <c r="J7" s="7">
        <f t="shared" si="2"/>
        <v>3.1435117096018747E-2</v>
      </c>
      <c r="K7" s="8">
        <v>5.3973599999999999</v>
      </c>
      <c r="L7" s="8">
        <v>0.59</v>
      </c>
      <c r="M7" s="7">
        <f t="shared" si="3"/>
        <v>8.6358313817330237E-3</v>
      </c>
      <c r="N7" s="7">
        <f t="shared" si="4"/>
        <v>4.6610690866510554E-2</v>
      </c>
    </row>
    <row r="8" spans="1:14" x14ac:dyDescent="0.2">
      <c r="A8" s="1" t="s">
        <v>9</v>
      </c>
      <c r="B8" s="9">
        <f>N2</f>
        <v>68.163459625292788</v>
      </c>
      <c r="C8" s="3">
        <v>6.0667999999999997</v>
      </c>
      <c r="D8" s="3">
        <v>0.65</v>
      </c>
      <c r="E8" s="7">
        <f t="shared" si="0"/>
        <v>9.5140515222482472E-3</v>
      </c>
      <c r="F8" s="7">
        <f t="shared" si="5"/>
        <v>5.7719847775175664E-2</v>
      </c>
      <c r="G8" s="8">
        <v>4.8952799999999996</v>
      </c>
      <c r="H8" s="8">
        <v>0.65</v>
      </c>
      <c r="I8" s="7">
        <f t="shared" si="1"/>
        <v>9.5140515222482472E-3</v>
      </c>
      <c r="J8" s="7">
        <f t="shared" si="2"/>
        <v>4.6573946135831393E-2</v>
      </c>
      <c r="K8" s="8">
        <v>7.2383199999999999</v>
      </c>
      <c r="L8" s="8">
        <v>0.65</v>
      </c>
      <c r="M8" s="7">
        <f t="shared" si="3"/>
        <v>9.5140515222482472E-3</v>
      </c>
      <c r="N8" s="7">
        <f t="shared" si="4"/>
        <v>6.8865749414519936E-2</v>
      </c>
    </row>
    <row r="9" spans="1:14" x14ac:dyDescent="0.2">
      <c r="A9" s="4" t="s">
        <v>10</v>
      </c>
      <c r="B9" s="9">
        <f>AVERAGE(B6:B8)</f>
        <v>57.107411100702599</v>
      </c>
      <c r="C9" s="3">
        <v>7.5730399999999998</v>
      </c>
      <c r="D9" s="3">
        <v>0.7</v>
      </c>
      <c r="E9" s="7">
        <f t="shared" si="0"/>
        <v>1.0245901639344265E-2</v>
      </c>
      <c r="F9" s="7">
        <f t="shared" si="5"/>
        <v>7.7592622950819687E-2</v>
      </c>
      <c r="G9" s="8">
        <v>6.1086400000000003</v>
      </c>
      <c r="H9" s="8">
        <v>0.7</v>
      </c>
      <c r="I9" s="7">
        <f t="shared" si="1"/>
        <v>1.0245901639344265E-2</v>
      </c>
      <c r="J9" s="7">
        <f t="shared" si="2"/>
        <v>6.2588524590163952E-2</v>
      </c>
      <c r="K9" s="8">
        <v>9.0374400000000001</v>
      </c>
      <c r="L9" s="8">
        <v>0.7</v>
      </c>
      <c r="M9" s="7">
        <f t="shared" si="3"/>
        <v>1.0245901639344265E-2</v>
      </c>
      <c r="N9" s="7">
        <f t="shared" si="4"/>
        <v>9.2596721311475436E-2</v>
      </c>
    </row>
    <row r="10" spans="1:14" x14ac:dyDescent="0.2">
      <c r="A10" s="4" t="s">
        <v>11</v>
      </c>
      <c r="B10" s="9">
        <f>STDEV(B6:B8)</f>
        <v>11.056048524590221</v>
      </c>
      <c r="C10" s="3">
        <v>9.0792800000000007</v>
      </c>
      <c r="D10" s="3">
        <v>0.74</v>
      </c>
      <c r="E10" s="7">
        <f t="shared" si="0"/>
        <v>1.0831381733021081E-2</v>
      </c>
      <c r="F10" s="7">
        <f t="shared" si="5"/>
        <v>9.8341147540983651E-2</v>
      </c>
      <c r="G10" s="8">
        <v>7.3220000000000001</v>
      </c>
      <c r="H10" s="8">
        <v>0.74</v>
      </c>
      <c r="I10" s="7">
        <f t="shared" si="1"/>
        <v>1.0831381733021081E-2</v>
      </c>
      <c r="J10" s="7">
        <f t="shared" si="2"/>
        <v>7.9307377049180353E-2</v>
      </c>
      <c r="K10" s="8">
        <v>10.83656</v>
      </c>
      <c r="L10" s="8">
        <v>0.74</v>
      </c>
      <c r="M10" s="7">
        <f t="shared" si="3"/>
        <v>1.0831381733021081E-2</v>
      </c>
      <c r="N10" s="7">
        <f t="shared" si="4"/>
        <v>0.11737491803278692</v>
      </c>
    </row>
    <row r="11" spans="1:14" x14ac:dyDescent="0.2">
      <c r="C11" s="3">
        <v>10.585520000000001</v>
      </c>
      <c r="D11" s="3">
        <v>0.77</v>
      </c>
      <c r="E11" s="7">
        <f t="shared" si="0"/>
        <v>1.1270491803278692E-2</v>
      </c>
      <c r="F11" s="7">
        <f t="shared" si="5"/>
        <v>0.11930401639344267</v>
      </c>
      <c r="G11" s="8">
        <v>8.5353600000000007</v>
      </c>
      <c r="H11" s="8">
        <v>0.77</v>
      </c>
      <c r="I11" s="7">
        <f t="shared" si="1"/>
        <v>1.1270491803278692E-2</v>
      </c>
      <c r="J11" s="7">
        <f t="shared" si="2"/>
        <v>9.6197704918032825E-2</v>
      </c>
      <c r="K11" s="8">
        <v>12.635680000000001</v>
      </c>
      <c r="L11" s="8">
        <v>0.77</v>
      </c>
      <c r="M11" s="7">
        <f t="shared" si="3"/>
        <v>1.1270491803278692E-2</v>
      </c>
      <c r="N11" s="7">
        <f t="shared" si="4"/>
        <v>0.14241032786885252</v>
      </c>
    </row>
    <row r="12" spans="1:14" x14ac:dyDescent="0.2">
      <c r="A12" s="1" t="s">
        <v>12</v>
      </c>
      <c r="C12" s="3">
        <v>12.091760000000001</v>
      </c>
      <c r="D12" s="3">
        <v>0.8</v>
      </c>
      <c r="E12" s="7">
        <f t="shared" si="0"/>
        <v>1.1709601873536304E-2</v>
      </c>
      <c r="F12" s="7">
        <f t="shared" si="5"/>
        <v>0.14158969555035134</v>
      </c>
      <c r="G12" s="8">
        <v>9.7487200000000005</v>
      </c>
      <c r="H12" s="8">
        <v>0.8</v>
      </c>
      <c r="I12" s="7">
        <f t="shared" si="1"/>
        <v>1.1709601873536304E-2</v>
      </c>
      <c r="J12" s="7">
        <f t="shared" si="2"/>
        <v>0.11415362997658085</v>
      </c>
      <c r="K12" s="8">
        <v>14.434799999999999</v>
      </c>
      <c r="L12" s="8">
        <v>0.8</v>
      </c>
      <c r="M12" s="7">
        <f t="shared" si="3"/>
        <v>1.1709601873536304E-2</v>
      </c>
      <c r="N12" s="7">
        <f t="shared" si="4"/>
        <v>0.16902576112412182</v>
      </c>
    </row>
    <row r="13" spans="1:14" x14ac:dyDescent="0.2">
      <c r="A13" s="1" t="s">
        <v>7</v>
      </c>
      <c r="B13" s="10">
        <f>AVERAGE(G28:G34)</f>
        <v>32.940034285714283</v>
      </c>
      <c r="C13" s="3">
        <v>13.598000000000001</v>
      </c>
      <c r="D13" s="3">
        <v>0.83</v>
      </c>
      <c r="E13" s="7">
        <f t="shared" si="0"/>
        <v>1.2148711943793914E-2</v>
      </c>
      <c r="F13" s="7">
        <f t="shared" si="5"/>
        <v>0.16519818501170966</v>
      </c>
      <c r="G13" s="8">
        <v>10.96208</v>
      </c>
      <c r="H13" s="8">
        <v>0.83</v>
      </c>
      <c r="I13" s="7">
        <f t="shared" si="1"/>
        <v>1.2148711943793914E-2</v>
      </c>
      <c r="J13" s="7">
        <f t="shared" si="2"/>
        <v>0.1331751522248244</v>
      </c>
      <c r="K13" s="8">
        <v>16.233920000000001</v>
      </c>
      <c r="L13" s="8">
        <v>0.83</v>
      </c>
      <c r="M13" s="7">
        <f t="shared" si="3"/>
        <v>1.2148711943793914E-2</v>
      </c>
      <c r="N13" s="7">
        <f t="shared" si="4"/>
        <v>0.19722121779859492</v>
      </c>
    </row>
    <row r="14" spans="1:14" x14ac:dyDescent="0.2">
      <c r="A14" s="1" t="s">
        <v>8</v>
      </c>
      <c r="B14" s="10">
        <f>AVERAGE(C28:C34)</f>
        <v>40.847794285714293</v>
      </c>
      <c r="C14" s="3">
        <v>15.14608</v>
      </c>
      <c r="D14" s="3">
        <v>0.85</v>
      </c>
      <c r="E14" s="7">
        <f t="shared" si="0"/>
        <v>1.2441451990632322E-2</v>
      </c>
      <c r="F14" s="7">
        <f t="shared" si="5"/>
        <v>0.1884392271662764</v>
      </c>
      <c r="G14" s="8">
        <v>12.217280000000001</v>
      </c>
      <c r="H14" s="8">
        <v>0.85</v>
      </c>
      <c r="I14" s="7">
        <f t="shared" si="1"/>
        <v>1.2441451990632322E-2</v>
      </c>
      <c r="J14" s="7">
        <f t="shared" si="2"/>
        <v>0.15200070257611245</v>
      </c>
      <c r="K14" s="8">
        <v>18.07488</v>
      </c>
      <c r="L14" s="8">
        <v>0.85</v>
      </c>
      <c r="M14" s="7">
        <f t="shared" si="3"/>
        <v>1.2441451990632322E-2</v>
      </c>
      <c r="N14" s="7">
        <f t="shared" si="4"/>
        <v>0.22487775175644034</v>
      </c>
    </row>
    <row r="15" spans="1:14" x14ac:dyDescent="0.2">
      <c r="A15" s="1" t="s">
        <v>9</v>
      </c>
      <c r="B15" s="10">
        <f>AVERAGE(K28:K34)</f>
        <v>48.75555428571429</v>
      </c>
      <c r="C15" s="3">
        <v>16.65232</v>
      </c>
      <c r="D15" s="3">
        <v>0.87</v>
      </c>
      <c r="E15" s="7">
        <f t="shared" si="0"/>
        <v>1.273419203747073E-2</v>
      </c>
      <c r="F15" s="7">
        <f t="shared" si="5"/>
        <v>0.21205384074941458</v>
      </c>
      <c r="G15" s="8">
        <v>13.43064</v>
      </c>
      <c r="H15" s="8">
        <v>0.87</v>
      </c>
      <c r="I15" s="7">
        <f t="shared" si="1"/>
        <v>1.273419203747073E-2</v>
      </c>
      <c r="J15" s="7">
        <f t="shared" si="2"/>
        <v>0.17102834894613589</v>
      </c>
      <c r="K15" s="8">
        <v>19.873999999999999</v>
      </c>
      <c r="L15" s="8">
        <v>0.87</v>
      </c>
      <c r="M15" s="7">
        <f t="shared" si="3"/>
        <v>1.273419203747073E-2</v>
      </c>
      <c r="N15" s="7">
        <f t="shared" si="4"/>
        <v>0.25307933255269327</v>
      </c>
    </row>
    <row r="16" spans="1:14" x14ac:dyDescent="0.2">
      <c r="A16" s="4" t="s">
        <v>10</v>
      </c>
      <c r="B16" s="11">
        <f>AVERAGE(B13:B15)</f>
        <v>40.847794285714286</v>
      </c>
      <c r="C16" s="3">
        <v>18.158560000000001</v>
      </c>
      <c r="D16" s="3">
        <v>0.89</v>
      </c>
      <c r="E16" s="7">
        <f t="shared" si="0"/>
        <v>1.3026932084309138E-2</v>
      </c>
      <c r="F16" s="7">
        <f t="shared" si="5"/>
        <v>0.23655032786885255</v>
      </c>
      <c r="G16" s="8">
        <v>14.644</v>
      </c>
      <c r="H16" s="8">
        <v>0.89</v>
      </c>
      <c r="I16" s="7">
        <f t="shared" si="1"/>
        <v>1.3026932084309138E-2</v>
      </c>
      <c r="J16" s="7">
        <f t="shared" si="2"/>
        <v>0.190766393442623</v>
      </c>
      <c r="K16" s="8">
        <v>21.673120000000001</v>
      </c>
      <c r="L16" s="8">
        <v>0.89</v>
      </c>
      <c r="M16" s="7">
        <f t="shared" si="3"/>
        <v>1.3026932084309138E-2</v>
      </c>
      <c r="N16" s="7">
        <f t="shared" si="4"/>
        <v>0.28233426229508207</v>
      </c>
    </row>
    <row r="17" spans="1:14" x14ac:dyDescent="0.2">
      <c r="A17" s="4" t="s">
        <v>11</v>
      </c>
      <c r="B17" s="11">
        <f>STDEV(B13:B15)</f>
        <v>7.9077600000000334</v>
      </c>
      <c r="C17" s="3">
        <v>19.6648</v>
      </c>
      <c r="D17" s="3">
        <v>0.91</v>
      </c>
      <c r="E17" s="7">
        <f t="shared" si="0"/>
        <v>1.3319672131147545E-2</v>
      </c>
      <c r="F17" s="7">
        <f t="shared" si="5"/>
        <v>0.26192868852459023</v>
      </c>
      <c r="G17" s="8">
        <v>15.85736</v>
      </c>
      <c r="H17" s="8">
        <v>0.91</v>
      </c>
      <c r="I17" s="7">
        <f t="shared" si="1"/>
        <v>1.3319672131147545E-2</v>
      </c>
      <c r="J17" s="7">
        <f t="shared" si="2"/>
        <v>0.21121483606557384</v>
      </c>
      <c r="K17" s="8">
        <v>23.472239999999999</v>
      </c>
      <c r="L17" s="8">
        <v>0.91</v>
      </c>
      <c r="M17" s="7">
        <f t="shared" si="3"/>
        <v>1.3319672131147545E-2</v>
      </c>
      <c r="N17" s="7">
        <f t="shared" si="4"/>
        <v>0.31264254098360666</v>
      </c>
    </row>
    <row r="18" spans="1:14" x14ac:dyDescent="0.2">
      <c r="C18" s="3">
        <v>21.171040000000001</v>
      </c>
      <c r="D18" s="3">
        <v>0.92</v>
      </c>
      <c r="E18" s="7">
        <f t="shared" si="0"/>
        <v>1.3466042154566749E-2</v>
      </c>
      <c r="F18" s="7">
        <f t="shared" si="5"/>
        <v>0.28509011709601884</v>
      </c>
      <c r="G18" s="8">
        <v>17.070720000000001</v>
      </c>
      <c r="H18" s="8">
        <v>0.92</v>
      </c>
      <c r="I18" s="7">
        <f t="shared" si="1"/>
        <v>1.3466042154566749E-2</v>
      </c>
      <c r="J18" s="7">
        <f t="shared" si="2"/>
        <v>0.22987503512880572</v>
      </c>
      <c r="K18" s="8">
        <v>25.271360000000001</v>
      </c>
      <c r="L18" s="8">
        <v>0.92</v>
      </c>
      <c r="M18" s="7">
        <f t="shared" si="3"/>
        <v>1.3466042154566749E-2</v>
      </c>
      <c r="N18" s="7">
        <f t="shared" si="4"/>
        <v>0.34030519906323198</v>
      </c>
    </row>
    <row r="19" spans="1:14" x14ac:dyDescent="0.2">
      <c r="A19" s="1" t="s">
        <v>13</v>
      </c>
      <c r="C19" s="3">
        <v>22.67728</v>
      </c>
      <c r="D19" s="3">
        <v>0.94</v>
      </c>
      <c r="E19" s="7">
        <f t="shared" si="0"/>
        <v>1.3758782201405155E-2</v>
      </c>
      <c r="F19" s="7">
        <f t="shared" si="5"/>
        <v>0.31201175644028112</v>
      </c>
      <c r="G19" s="8">
        <v>18.284079999999999</v>
      </c>
      <c r="H19" s="8">
        <v>0.94</v>
      </c>
      <c r="I19" s="7">
        <f t="shared" si="1"/>
        <v>1.3758782201405155E-2</v>
      </c>
      <c r="J19" s="7">
        <f t="shared" si="2"/>
        <v>0.25156667447306796</v>
      </c>
      <c r="K19" s="8">
        <v>27.07048</v>
      </c>
      <c r="L19" s="8">
        <v>0.94</v>
      </c>
      <c r="M19" s="7">
        <f t="shared" si="3"/>
        <v>1.3758782201405155E-2</v>
      </c>
      <c r="N19" s="7">
        <f t="shared" si="4"/>
        <v>0.37245683840749422</v>
      </c>
    </row>
    <row r="20" spans="1:14" x14ac:dyDescent="0.2">
      <c r="A20" s="1" t="s">
        <v>7</v>
      </c>
      <c r="B20" s="10">
        <f>G103</f>
        <v>120.79208</v>
      </c>
      <c r="C20" s="3">
        <v>24.225359999999998</v>
      </c>
      <c r="D20" s="3">
        <v>0.95</v>
      </c>
      <c r="E20" s="7">
        <f t="shared" si="0"/>
        <v>1.3905152224824359E-2</v>
      </c>
      <c r="F20" s="7">
        <f t="shared" si="5"/>
        <v>0.33685731850117101</v>
      </c>
      <c r="G20" s="8">
        <v>19.539280000000002</v>
      </c>
      <c r="H20" s="8">
        <v>0.95</v>
      </c>
      <c r="I20" s="7">
        <f t="shared" si="1"/>
        <v>1.3905152224824359E-2</v>
      </c>
      <c r="J20" s="7">
        <f t="shared" si="2"/>
        <v>0.2716966627634661</v>
      </c>
      <c r="K20" s="8">
        <v>28.911439999999999</v>
      </c>
      <c r="L20" s="8">
        <v>0.95</v>
      </c>
      <c r="M20" s="7">
        <f t="shared" si="3"/>
        <v>1.3905152224824359E-2</v>
      </c>
      <c r="N20" s="7">
        <f t="shared" si="4"/>
        <v>0.40201797423887597</v>
      </c>
    </row>
    <row r="21" spans="1:14" x14ac:dyDescent="0.2">
      <c r="A21" s="1" t="s">
        <v>8</v>
      </c>
      <c r="B21" s="10">
        <f>C103</f>
        <v>149.78720000000001</v>
      </c>
      <c r="C21" s="3">
        <v>25.7316</v>
      </c>
      <c r="D21" s="3">
        <v>0.96</v>
      </c>
      <c r="E21" s="7">
        <f t="shared" si="0"/>
        <v>1.4051522248243563E-2</v>
      </c>
      <c r="F21" s="7">
        <f t="shared" si="5"/>
        <v>0.36156814988290409</v>
      </c>
      <c r="G21" s="8">
        <v>20.75264</v>
      </c>
      <c r="H21" s="8">
        <v>0.96</v>
      </c>
      <c r="I21" s="7">
        <f t="shared" si="1"/>
        <v>1.4051522248243563E-2</v>
      </c>
      <c r="J21" s="7">
        <f t="shared" si="2"/>
        <v>0.29160618266978927</v>
      </c>
      <c r="K21" s="8">
        <v>30.710560000000001</v>
      </c>
      <c r="L21" s="8">
        <v>0.96</v>
      </c>
      <c r="M21" s="7">
        <f t="shared" si="3"/>
        <v>1.4051522248243563E-2</v>
      </c>
      <c r="N21" s="7">
        <f t="shared" si="4"/>
        <v>0.43153011709601885</v>
      </c>
    </row>
    <row r="22" spans="1:14" x14ac:dyDescent="0.2">
      <c r="A22" s="1" t="s">
        <v>9</v>
      </c>
      <c r="B22" s="10">
        <f>K103</f>
        <v>178.78232</v>
      </c>
      <c r="C22" s="3">
        <v>27.237839999999998</v>
      </c>
      <c r="D22" s="3">
        <v>0.97</v>
      </c>
      <c r="E22" s="7">
        <f t="shared" si="0"/>
        <v>1.4197892271662767E-2</v>
      </c>
      <c r="F22" s="7">
        <f t="shared" si="5"/>
        <v>0.38671991803278694</v>
      </c>
      <c r="G22" s="8">
        <v>21.966000000000001</v>
      </c>
      <c r="H22" s="8">
        <v>0.97</v>
      </c>
      <c r="I22" s="7">
        <f t="shared" si="1"/>
        <v>1.4197892271662767E-2</v>
      </c>
      <c r="J22" s="7">
        <f t="shared" si="2"/>
        <v>0.31187090163934433</v>
      </c>
      <c r="K22" s="8">
        <v>32.509680000000003</v>
      </c>
      <c r="L22" s="8">
        <v>0.97</v>
      </c>
      <c r="M22" s="7">
        <f t="shared" si="3"/>
        <v>1.4197892271662767E-2</v>
      </c>
      <c r="N22" s="7">
        <f t="shared" si="4"/>
        <v>0.46156893442622965</v>
      </c>
    </row>
    <row r="23" spans="1:14" x14ac:dyDescent="0.2">
      <c r="A23" s="4" t="s">
        <v>10</v>
      </c>
      <c r="B23" s="9">
        <f>AVERAGE(B20:B22)</f>
        <v>149.78720000000001</v>
      </c>
      <c r="C23" s="3">
        <v>28.74408</v>
      </c>
      <c r="D23" s="3">
        <v>0.97</v>
      </c>
      <c r="E23" s="7">
        <f t="shared" si="0"/>
        <v>1.4197892271662767E-2</v>
      </c>
      <c r="F23" s="7">
        <f t="shared" si="5"/>
        <v>0.40810535128805631</v>
      </c>
      <c r="G23" s="8">
        <v>23.179359999999999</v>
      </c>
      <c r="H23" s="8">
        <v>0.97</v>
      </c>
      <c r="I23" s="7">
        <f t="shared" si="1"/>
        <v>1.4197892271662767E-2</v>
      </c>
      <c r="J23" s="7">
        <f t="shared" si="2"/>
        <v>0.32909805620608906</v>
      </c>
      <c r="K23" s="8">
        <v>34.308799999999998</v>
      </c>
      <c r="L23" s="8">
        <v>0.97</v>
      </c>
      <c r="M23" s="7">
        <f t="shared" si="3"/>
        <v>1.4197892271662767E-2</v>
      </c>
      <c r="N23" s="7">
        <f t="shared" si="4"/>
        <v>0.48711264637002349</v>
      </c>
    </row>
    <row r="24" spans="1:14" x14ac:dyDescent="0.2">
      <c r="A24" s="4" t="s">
        <v>11</v>
      </c>
      <c r="B24" s="9">
        <f>STDEV(B20:B22)</f>
        <v>28.995119999999812</v>
      </c>
      <c r="C24" s="3">
        <v>30.250319999999999</v>
      </c>
      <c r="D24" s="3">
        <v>0.98</v>
      </c>
      <c r="E24" s="7">
        <f t="shared" si="0"/>
        <v>1.4344262295081971E-2</v>
      </c>
      <c r="F24" s="7">
        <f t="shared" si="5"/>
        <v>0.433918524590164</v>
      </c>
      <c r="G24" s="8">
        <v>24.392720000000001</v>
      </c>
      <c r="H24" s="8">
        <v>0.98</v>
      </c>
      <c r="I24" s="7">
        <f t="shared" si="1"/>
        <v>1.4344262295081971E-2</v>
      </c>
      <c r="J24" s="7">
        <f t="shared" si="2"/>
        <v>0.34989557377049191</v>
      </c>
      <c r="K24" s="8">
        <v>36.10792</v>
      </c>
      <c r="L24" s="8">
        <v>0.98</v>
      </c>
      <c r="M24" s="7">
        <f t="shared" si="3"/>
        <v>1.4344262295081971E-2</v>
      </c>
      <c r="N24" s="7">
        <f t="shared" si="4"/>
        <v>0.51794147540983615</v>
      </c>
    </row>
    <row r="25" spans="1:14" x14ac:dyDescent="0.2">
      <c r="C25" s="3">
        <v>31.75656</v>
      </c>
      <c r="D25" s="3">
        <v>0.99</v>
      </c>
      <c r="E25" s="7">
        <f t="shared" si="0"/>
        <v>1.4490632318501175E-2</v>
      </c>
      <c r="F25" s="7">
        <f t="shared" si="5"/>
        <v>0.46017263466042169</v>
      </c>
      <c r="G25" s="8">
        <v>25.606079999999999</v>
      </c>
      <c r="H25" s="8">
        <v>0.99</v>
      </c>
      <c r="I25" s="7">
        <f t="shared" si="1"/>
        <v>1.4490632318501175E-2</v>
      </c>
      <c r="J25" s="7">
        <f t="shared" si="2"/>
        <v>0.37104829039812653</v>
      </c>
      <c r="K25" s="8">
        <v>37.907040000000002</v>
      </c>
      <c r="L25" s="8">
        <v>0.99</v>
      </c>
      <c r="M25" s="7">
        <f t="shared" si="3"/>
        <v>1.4490632318501175E-2</v>
      </c>
      <c r="N25" s="7">
        <f t="shared" si="4"/>
        <v>0.54929697892271678</v>
      </c>
    </row>
    <row r="26" spans="1:14" x14ac:dyDescent="0.2">
      <c r="C26" s="3">
        <v>33.262799999999999</v>
      </c>
      <c r="D26" s="3">
        <v>0.99</v>
      </c>
      <c r="E26" s="7">
        <f t="shared" si="0"/>
        <v>1.4490632318501175E-2</v>
      </c>
      <c r="F26" s="7">
        <f t="shared" si="5"/>
        <v>0.48199900468384088</v>
      </c>
      <c r="G26" s="8">
        <v>26.81944</v>
      </c>
      <c r="H26" s="8">
        <v>0.99</v>
      </c>
      <c r="I26" s="7">
        <f t="shared" si="1"/>
        <v>1.4490632318501175E-2</v>
      </c>
      <c r="J26" s="7">
        <f t="shared" si="2"/>
        <v>0.38863064402810316</v>
      </c>
      <c r="K26" s="8">
        <v>39.706159999999997</v>
      </c>
      <c r="L26" s="8">
        <v>0.99</v>
      </c>
      <c r="M26" s="7">
        <f t="shared" si="3"/>
        <v>1.4490632318501175E-2</v>
      </c>
      <c r="N26" s="7">
        <f t="shared" si="4"/>
        <v>0.57536736533957855</v>
      </c>
    </row>
    <row r="27" spans="1:14" x14ac:dyDescent="0.2">
      <c r="C27" s="3">
        <v>34.810879999999997</v>
      </c>
      <c r="D27" s="3">
        <v>0.99</v>
      </c>
      <c r="E27" s="7">
        <f t="shared" si="0"/>
        <v>1.4490632318501175E-2</v>
      </c>
      <c r="F27" s="7">
        <f t="shared" si="5"/>
        <v>0.50443166276346618</v>
      </c>
      <c r="G27" s="8">
        <v>28.074639999999999</v>
      </c>
      <c r="H27" s="8">
        <v>0.99</v>
      </c>
      <c r="I27" s="7">
        <f t="shared" si="1"/>
        <v>1.4490632318501175E-2</v>
      </c>
      <c r="J27" s="7">
        <f t="shared" si="2"/>
        <v>0.40681928571428583</v>
      </c>
      <c r="K27" s="8">
        <v>41.54712</v>
      </c>
      <c r="L27" s="8">
        <v>0.99</v>
      </c>
      <c r="M27" s="7">
        <f t="shared" si="3"/>
        <v>1.4490632318501175E-2</v>
      </c>
      <c r="N27" s="7">
        <f t="shared" si="4"/>
        <v>0.60204403981264654</v>
      </c>
    </row>
    <row r="28" spans="1:14" x14ac:dyDescent="0.2">
      <c r="C28" s="3">
        <v>36.317120000000003</v>
      </c>
      <c r="D28" s="3">
        <v>1</v>
      </c>
      <c r="E28" s="7">
        <f t="shared" si="0"/>
        <v>1.4637002341920379E-2</v>
      </c>
      <c r="F28" s="7">
        <f t="shared" si="5"/>
        <v>0.53157377049180343</v>
      </c>
      <c r="G28" s="8">
        <v>29.288</v>
      </c>
      <c r="H28" s="8">
        <v>1</v>
      </c>
      <c r="I28" s="7">
        <f t="shared" si="1"/>
        <v>1.4637002341920379E-2</v>
      </c>
      <c r="J28" s="7">
        <f t="shared" si="2"/>
        <v>0.42868852459016404</v>
      </c>
      <c r="K28" s="8">
        <v>43.346240000000002</v>
      </c>
      <c r="L28" s="8">
        <v>1</v>
      </c>
      <c r="M28" s="7">
        <f t="shared" si="3"/>
        <v>1.4637002341920379E-2</v>
      </c>
      <c r="N28" s="7">
        <f t="shared" si="4"/>
        <v>0.63445901639344282</v>
      </c>
    </row>
    <row r="29" spans="1:14" x14ac:dyDescent="0.2">
      <c r="C29" s="3">
        <v>37.823360000000001</v>
      </c>
      <c r="D29" s="3">
        <v>1</v>
      </c>
      <c r="E29" s="7">
        <f t="shared" si="0"/>
        <v>1.4637002341920379E-2</v>
      </c>
      <c r="F29" s="7">
        <f t="shared" si="5"/>
        <v>0.55362060889929754</v>
      </c>
      <c r="G29" s="8">
        <v>30.501359999999998</v>
      </c>
      <c r="H29" s="8">
        <v>1</v>
      </c>
      <c r="I29" s="7">
        <f t="shared" si="1"/>
        <v>1.4637002341920379E-2</v>
      </c>
      <c r="J29" s="7">
        <f t="shared" si="2"/>
        <v>0.44644847775175656</v>
      </c>
      <c r="K29" s="8">
        <v>45.145359999999997</v>
      </c>
      <c r="L29" s="8">
        <v>1</v>
      </c>
      <c r="M29" s="7">
        <f t="shared" si="3"/>
        <v>1.4637002341920379E-2</v>
      </c>
      <c r="N29" s="7">
        <f t="shared" si="4"/>
        <v>0.66079274004683852</v>
      </c>
    </row>
    <row r="30" spans="1:14" x14ac:dyDescent="0.2">
      <c r="A30" s="1" t="s">
        <v>14</v>
      </c>
      <c r="B30" s="10">
        <f>B9/B23*100</f>
        <v>38.125695053183847</v>
      </c>
      <c r="C30" s="3">
        <v>39.329599999999999</v>
      </c>
      <c r="D30" s="3">
        <v>1</v>
      </c>
      <c r="E30" s="7">
        <f t="shared" si="0"/>
        <v>1.4637002341920379E-2</v>
      </c>
      <c r="F30" s="7">
        <f t="shared" si="5"/>
        <v>0.57566744730679176</v>
      </c>
      <c r="G30" s="8">
        <v>31.71472</v>
      </c>
      <c r="H30" s="8">
        <v>1</v>
      </c>
      <c r="I30" s="7">
        <f t="shared" si="1"/>
        <v>1.4637002341920379E-2</v>
      </c>
      <c r="J30" s="7">
        <f t="shared" si="2"/>
        <v>0.46420843091334907</v>
      </c>
      <c r="K30" s="8">
        <v>46.944479999999999</v>
      </c>
      <c r="L30" s="8">
        <v>1</v>
      </c>
      <c r="M30" s="7">
        <f t="shared" si="3"/>
        <v>1.4637002341920379E-2</v>
      </c>
      <c r="N30" s="7">
        <f t="shared" si="4"/>
        <v>0.68712646370023434</v>
      </c>
    </row>
    <row r="31" spans="1:14" x14ac:dyDescent="0.2">
      <c r="A31" s="1" t="s">
        <v>15</v>
      </c>
      <c r="B31" s="10">
        <f>(B10/B23+B9*B24/B23^2)*100</f>
        <v>14.76136783122648</v>
      </c>
      <c r="C31" s="3">
        <v>40.835839999999997</v>
      </c>
      <c r="D31" s="3">
        <v>1</v>
      </c>
      <c r="E31" s="7">
        <f t="shared" si="0"/>
        <v>1.4637002341920379E-2</v>
      </c>
      <c r="F31" s="7">
        <f t="shared" si="5"/>
        <v>0.59771428571428586</v>
      </c>
      <c r="G31" s="8">
        <v>32.928080000000001</v>
      </c>
      <c r="H31" s="8">
        <v>1</v>
      </c>
      <c r="I31" s="7">
        <f t="shared" si="1"/>
        <v>1.4637002341920379E-2</v>
      </c>
      <c r="J31" s="7">
        <f t="shared" si="2"/>
        <v>0.48196838407494158</v>
      </c>
      <c r="K31" s="8">
        <v>48.743600000000001</v>
      </c>
      <c r="L31" s="8">
        <v>1</v>
      </c>
      <c r="M31" s="7">
        <f t="shared" si="3"/>
        <v>1.4637002341920379E-2</v>
      </c>
      <c r="N31" s="7">
        <f t="shared" si="4"/>
        <v>0.71346018735363015</v>
      </c>
    </row>
    <row r="32" spans="1:14" x14ac:dyDescent="0.2">
      <c r="C32" s="3">
        <v>42.342080000000003</v>
      </c>
      <c r="D32" s="3">
        <v>1</v>
      </c>
      <c r="E32" s="7">
        <f t="shared" si="0"/>
        <v>1.4637002341920379E-2</v>
      </c>
      <c r="F32" s="7">
        <f t="shared" si="5"/>
        <v>0.61976112412178008</v>
      </c>
      <c r="G32" s="8">
        <v>34.141440000000003</v>
      </c>
      <c r="H32" s="8">
        <v>1</v>
      </c>
      <c r="I32" s="7">
        <f t="shared" si="1"/>
        <v>1.4637002341920379E-2</v>
      </c>
      <c r="J32" s="7">
        <f t="shared" si="2"/>
        <v>0.49972833723653415</v>
      </c>
      <c r="K32" s="8">
        <v>50.542720000000003</v>
      </c>
      <c r="L32" s="8">
        <v>1</v>
      </c>
      <c r="M32" s="7">
        <f t="shared" si="3"/>
        <v>1.4637002341920379E-2</v>
      </c>
      <c r="N32" s="7">
        <f t="shared" si="4"/>
        <v>0.73979391100702596</v>
      </c>
    </row>
    <row r="33" spans="1:14" x14ac:dyDescent="0.2">
      <c r="A33" s="1" t="s">
        <v>16</v>
      </c>
      <c r="B33" s="13">
        <f>B23-C1</f>
        <v>111.78720000000001</v>
      </c>
      <c r="C33" s="3">
        <v>43.890160000000002</v>
      </c>
      <c r="D33" s="3">
        <v>1</v>
      </c>
      <c r="E33" s="7">
        <f t="shared" si="0"/>
        <v>1.4637002341920379E-2</v>
      </c>
      <c r="F33" s="7">
        <f t="shared" si="5"/>
        <v>0.64242037470726021</v>
      </c>
      <c r="G33" s="8">
        <v>35.396639999999998</v>
      </c>
      <c r="H33" s="8">
        <v>1</v>
      </c>
      <c r="I33" s="7">
        <f t="shared" si="1"/>
        <v>1.4637002341920379E-2</v>
      </c>
      <c r="J33" s="7">
        <f t="shared" si="2"/>
        <v>0.51810070257611252</v>
      </c>
      <c r="K33" s="8">
        <v>52.383679999999998</v>
      </c>
      <c r="L33" s="8">
        <v>1</v>
      </c>
      <c r="M33" s="7">
        <f t="shared" si="3"/>
        <v>1.4637002341920379E-2</v>
      </c>
      <c r="N33" s="7">
        <f t="shared" si="4"/>
        <v>0.76674004683840769</v>
      </c>
    </row>
    <row r="34" spans="1:14" x14ac:dyDescent="0.2">
      <c r="C34" s="3">
        <v>45.3964</v>
      </c>
      <c r="D34" s="3">
        <v>1</v>
      </c>
      <c r="E34" s="7">
        <f t="shared" si="0"/>
        <v>1.4637002341920379E-2</v>
      </c>
      <c r="F34" s="7">
        <f t="shared" si="5"/>
        <v>0.66446721311475432</v>
      </c>
      <c r="G34" s="8">
        <v>36.61</v>
      </c>
      <c r="H34" s="8">
        <v>1</v>
      </c>
      <c r="I34" s="7">
        <f t="shared" si="1"/>
        <v>1.4637002341920379E-2</v>
      </c>
      <c r="J34" s="7">
        <f t="shared" si="2"/>
        <v>0.53586065573770503</v>
      </c>
      <c r="K34" s="8">
        <v>54.1828</v>
      </c>
      <c r="L34" s="8">
        <v>1</v>
      </c>
      <c r="M34" s="7">
        <f t="shared" si="3"/>
        <v>1.4637002341920379E-2</v>
      </c>
      <c r="N34" s="7">
        <f t="shared" si="4"/>
        <v>0.7930737704918035</v>
      </c>
    </row>
    <row r="35" spans="1:14" x14ac:dyDescent="0.2">
      <c r="C35" s="3">
        <v>46.902639999999998</v>
      </c>
      <c r="D35" s="3">
        <v>0.99</v>
      </c>
      <c r="E35" s="7">
        <f t="shared" si="0"/>
        <v>1.4490632318501175E-2</v>
      </c>
      <c r="F35" s="7">
        <f t="shared" si="5"/>
        <v>0.67964891100702596</v>
      </c>
      <c r="G35" s="8">
        <v>37.823360000000001</v>
      </c>
      <c r="H35" s="8">
        <v>0.99</v>
      </c>
      <c r="I35" s="7">
        <f t="shared" si="1"/>
        <v>1.4490632318501175E-2</v>
      </c>
      <c r="J35" s="7">
        <f t="shared" si="2"/>
        <v>0.54808440281030457</v>
      </c>
      <c r="K35" s="8">
        <v>55.981920000000002</v>
      </c>
      <c r="L35" s="8">
        <v>0.99</v>
      </c>
      <c r="M35" s="7">
        <f t="shared" si="3"/>
        <v>1.4490632318501175E-2</v>
      </c>
      <c r="N35" s="7">
        <f t="shared" si="4"/>
        <v>0.81121341920374734</v>
      </c>
    </row>
    <row r="36" spans="1:14" x14ac:dyDescent="0.2">
      <c r="C36" s="3">
        <v>48.408880000000003</v>
      </c>
      <c r="D36" s="3">
        <v>0.99</v>
      </c>
      <c r="E36" s="7">
        <f t="shared" si="0"/>
        <v>1.4490632318501175E-2</v>
      </c>
      <c r="F36" s="7">
        <f t="shared" si="5"/>
        <v>0.70147528103044521</v>
      </c>
      <c r="G36" s="8">
        <v>39.036720000000003</v>
      </c>
      <c r="H36" s="8">
        <v>0.99</v>
      </c>
      <c r="I36" s="7">
        <f t="shared" si="1"/>
        <v>1.4490632318501175E-2</v>
      </c>
      <c r="J36" s="7">
        <f t="shared" si="2"/>
        <v>0.56566675644028119</v>
      </c>
      <c r="K36" s="8">
        <v>57.781039999999997</v>
      </c>
      <c r="L36" s="8">
        <v>0.99</v>
      </c>
      <c r="M36" s="7">
        <f t="shared" si="3"/>
        <v>1.4490632318501175E-2</v>
      </c>
      <c r="N36" s="7">
        <f t="shared" si="4"/>
        <v>0.83728380562060911</v>
      </c>
    </row>
    <row r="37" spans="1:14" x14ac:dyDescent="0.2">
      <c r="C37" s="3">
        <v>49.915120000000002</v>
      </c>
      <c r="D37" s="3">
        <v>0.99</v>
      </c>
      <c r="E37" s="7">
        <f t="shared" si="0"/>
        <v>1.4490632318501175E-2</v>
      </c>
      <c r="F37" s="7">
        <f t="shared" si="5"/>
        <v>0.72330165105386435</v>
      </c>
      <c r="G37" s="8">
        <v>40.250079999999997</v>
      </c>
      <c r="H37" s="8">
        <v>0.99</v>
      </c>
      <c r="I37" s="7">
        <f t="shared" si="1"/>
        <v>1.4490632318501175E-2</v>
      </c>
      <c r="J37" s="7">
        <f t="shared" si="2"/>
        <v>0.5832491100702577</v>
      </c>
      <c r="K37" s="8">
        <v>59.580159999999999</v>
      </c>
      <c r="L37" s="8">
        <v>0.99</v>
      </c>
      <c r="M37" s="7">
        <f t="shared" si="3"/>
        <v>1.4490632318501175E-2</v>
      </c>
      <c r="N37" s="7">
        <f t="shared" si="4"/>
        <v>0.86335419203747099</v>
      </c>
    </row>
    <row r="38" spans="1:14" x14ac:dyDescent="0.2">
      <c r="C38" s="3">
        <v>51.42136</v>
      </c>
      <c r="D38" s="3">
        <v>0.98</v>
      </c>
      <c r="E38" s="7">
        <f t="shared" si="0"/>
        <v>1.4344262295081971E-2</v>
      </c>
      <c r="F38" s="7">
        <f t="shared" si="5"/>
        <v>0.73760147540983623</v>
      </c>
      <c r="G38" s="8">
        <v>41.463439999999999</v>
      </c>
      <c r="H38" s="8">
        <v>0.98</v>
      </c>
      <c r="I38" s="7">
        <f t="shared" si="1"/>
        <v>1.4344262295081971E-2</v>
      </c>
      <c r="J38" s="7">
        <f t="shared" si="2"/>
        <v>0.59476245901639357</v>
      </c>
      <c r="K38" s="8">
        <v>61.379280000000001</v>
      </c>
      <c r="L38" s="8">
        <v>0.98</v>
      </c>
      <c r="M38" s="7">
        <f t="shared" si="3"/>
        <v>1.4344262295081971E-2</v>
      </c>
      <c r="N38" s="7">
        <f t="shared" si="4"/>
        <v>0.88044049180327899</v>
      </c>
    </row>
    <row r="39" spans="1:14" x14ac:dyDescent="0.2">
      <c r="C39" s="3">
        <v>52.927599999999998</v>
      </c>
      <c r="D39" s="3">
        <v>0.98</v>
      </c>
      <c r="E39" s="7">
        <f t="shared" si="0"/>
        <v>1.4344262295081971E-2</v>
      </c>
      <c r="F39" s="7">
        <f t="shared" si="5"/>
        <v>0.75920737704918051</v>
      </c>
      <c r="G39" s="8">
        <v>42.6768</v>
      </c>
      <c r="H39" s="8">
        <v>0.98</v>
      </c>
      <c r="I39" s="7">
        <f t="shared" si="1"/>
        <v>1.4344262295081971E-2</v>
      </c>
      <c r="J39" s="7">
        <f t="shared" si="2"/>
        <v>0.61216721311475431</v>
      </c>
      <c r="K39" s="8">
        <v>63.178400000000003</v>
      </c>
      <c r="L39" s="8">
        <v>0.98</v>
      </c>
      <c r="M39" s="7">
        <f t="shared" si="3"/>
        <v>1.4344262295081971E-2</v>
      </c>
      <c r="N39" s="7">
        <f t="shared" si="4"/>
        <v>0.90624754098360683</v>
      </c>
    </row>
    <row r="40" spans="1:14" x14ac:dyDescent="0.2">
      <c r="A40" s="14">
        <f>700*5*5120</f>
        <v>17920000</v>
      </c>
      <c r="C40" s="3">
        <v>54.475679999999997</v>
      </c>
      <c r="D40" s="3">
        <v>0.98</v>
      </c>
      <c r="E40" s="7">
        <f t="shared" si="0"/>
        <v>1.4344262295081971E-2</v>
      </c>
      <c r="F40" s="7">
        <f t="shared" si="5"/>
        <v>0.78141344262295098</v>
      </c>
      <c r="G40" s="8">
        <v>43.932000000000002</v>
      </c>
      <c r="H40" s="8">
        <v>0.98</v>
      </c>
      <c r="I40" s="7">
        <f t="shared" si="1"/>
        <v>1.4344262295081971E-2</v>
      </c>
      <c r="J40" s="7">
        <f t="shared" si="2"/>
        <v>0.63017213114754123</v>
      </c>
      <c r="K40" s="8">
        <v>65.019360000000006</v>
      </c>
      <c r="L40" s="8">
        <v>0.98</v>
      </c>
      <c r="M40" s="7">
        <f t="shared" si="3"/>
        <v>1.4344262295081971E-2</v>
      </c>
      <c r="N40" s="7">
        <f t="shared" si="4"/>
        <v>0.93265475409836096</v>
      </c>
    </row>
    <row r="41" spans="1:14" x14ac:dyDescent="0.2">
      <c r="C41" s="3">
        <v>55.981920000000002</v>
      </c>
      <c r="D41" s="3">
        <v>0.97</v>
      </c>
      <c r="E41" s="7">
        <f t="shared" si="0"/>
        <v>1.4197892271662767E-2</v>
      </c>
      <c r="F41" s="7">
        <f t="shared" si="5"/>
        <v>0.7948252693208433</v>
      </c>
      <c r="G41" s="8">
        <v>45.145359999999997</v>
      </c>
      <c r="H41" s="8">
        <v>0.97</v>
      </c>
      <c r="I41" s="7">
        <f t="shared" si="1"/>
        <v>1.4197892271662767E-2</v>
      </c>
      <c r="J41" s="7">
        <f t="shared" si="2"/>
        <v>0.6409689578454334</v>
      </c>
      <c r="K41" s="8">
        <v>66.818479999999994</v>
      </c>
      <c r="L41" s="8">
        <v>0.97</v>
      </c>
      <c r="M41" s="7">
        <f t="shared" si="3"/>
        <v>1.4197892271662767E-2</v>
      </c>
      <c r="N41" s="7">
        <f t="shared" si="4"/>
        <v>0.94868158079625309</v>
      </c>
    </row>
    <row r="42" spans="1:14" x14ac:dyDescent="0.2">
      <c r="C42" s="3">
        <v>57.488160000000001</v>
      </c>
      <c r="D42" s="3">
        <v>0.96</v>
      </c>
      <c r="E42" s="7">
        <f t="shared" si="0"/>
        <v>1.4051522248243563E-2</v>
      </c>
      <c r="F42" s="7">
        <f t="shared" si="5"/>
        <v>0.80779615925058568</v>
      </c>
      <c r="G42" s="8">
        <v>46.358719999999998</v>
      </c>
      <c r="H42" s="8">
        <v>0.96</v>
      </c>
      <c r="I42" s="7">
        <f t="shared" si="1"/>
        <v>1.4051522248243563E-2</v>
      </c>
      <c r="J42" s="7">
        <f t="shared" si="2"/>
        <v>0.65141058548009378</v>
      </c>
      <c r="K42" s="8">
        <v>68.617599999999996</v>
      </c>
      <c r="L42" s="8">
        <v>0.96</v>
      </c>
      <c r="M42" s="7">
        <f t="shared" si="3"/>
        <v>1.4051522248243563E-2</v>
      </c>
      <c r="N42" s="7">
        <f t="shared" si="4"/>
        <v>0.96418173302107746</v>
      </c>
    </row>
    <row r="43" spans="1:14" x14ac:dyDescent="0.2">
      <c r="C43" s="3">
        <v>58.994399999999999</v>
      </c>
      <c r="D43" s="3">
        <v>0.96</v>
      </c>
      <c r="E43" s="7">
        <f t="shared" si="0"/>
        <v>1.4051522248243563E-2</v>
      </c>
      <c r="F43" s="7">
        <f t="shared" si="5"/>
        <v>0.82896112412178002</v>
      </c>
      <c r="G43" s="8">
        <v>47.57208</v>
      </c>
      <c r="H43" s="8">
        <v>0.96</v>
      </c>
      <c r="I43" s="7">
        <f t="shared" si="1"/>
        <v>1.4051522248243563E-2</v>
      </c>
      <c r="J43" s="7">
        <f t="shared" si="2"/>
        <v>0.66846014051522262</v>
      </c>
      <c r="K43" s="8">
        <v>70.416719999999998</v>
      </c>
      <c r="L43" s="8">
        <v>0.96</v>
      </c>
      <c r="M43" s="7">
        <f t="shared" si="3"/>
        <v>1.4051522248243563E-2</v>
      </c>
      <c r="N43" s="7">
        <f t="shared" si="4"/>
        <v>0.98946210772833743</v>
      </c>
    </row>
    <row r="44" spans="1:14" x14ac:dyDescent="0.2">
      <c r="C44" s="3">
        <v>60.500639999999997</v>
      </c>
      <c r="D44" s="3">
        <v>0.95</v>
      </c>
      <c r="E44" s="7">
        <f t="shared" si="0"/>
        <v>1.3905152224824359E-2</v>
      </c>
      <c r="F44" s="7">
        <f t="shared" si="5"/>
        <v>0.84127060889929761</v>
      </c>
      <c r="G44" s="8">
        <v>48.785440000000001</v>
      </c>
      <c r="H44" s="8">
        <v>0.95</v>
      </c>
      <c r="I44" s="7">
        <f t="shared" si="1"/>
        <v>1.3905152224824359E-2</v>
      </c>
      <c r="J44" s="7">
        <f t="shared" si="2"/>
        <v>0.67836896955503534</v>
      </c>
      <c r="K44" s="8">
        <v>72.21584</v>
      </c>
      <c r="L44" s="8">
        <v>0.95</v>
      </c>
      <c r="M44" s="7">
        <f t="shared" si="3"/>
        <v>1.3905152224824359E-2</v>
      </c>
      <c r="N44" s="7">
        <f t="shared" si="4"/>
        <v>1.00417224824356</v>
      </c>
    </row>
    <row r="45" spans="1:14" x14ac:dyDescent="0.2">
      <c r="C45" s="3">
        <v>62.006880000000002</v>
      </c>
      <c r="D45" s="3">
        <v>0.94</v>
      </c>
      <c r="E45" s="7">
        <f t="shared" si="0"/>
        <v>1.3758782201405155E-2</v>
      </c>
      <c r="F45" s="7">
        <f t="shared" si="5"/>
        <v>0.85313915690866537</v>
      </c>
      <c r="G45" s="8">
        <v>49.998800000000003</v>
      </c>
      <c r="H45" s="8">
        <v>0.94</v>
      </c>
      <c r="I45" s="7">
        <f t="shared" si="1"/>
        <v>1.3758782201405155E-2</v>
      </c>
      <c r="J45" s="7">
        <f t="shared" si="2"/>
        <v>0.68792259953161616</v>
      </c>
      <c r="K45" s="8">
        <v>74.014960000000002</v>
      </c>
      <c r="L45" s="8">
        <v>0.94</v>
      </c>
      <c r="M45" s="7">
        <f t="shared" si="3"/>
        <v>1.3758782201405155E-2</v>
      </c>
      <c r="N45" s="7">
        <f t="shared" si="4"/>
        <v>1.0183557142857145</v>
      </c>
    </row>
    <row r="46" spans="1:14" x14ac:dyDescent="0.2">
      <c r="C46" s="3">
        <v>63.554960000000001</v>
      </c>
      <c r="D46" s="3">
        <v>0.94</v>
      </c>
      <c r="E46" s="7">
        <f t="shared" si="0"/>
        <v>1.3758782201405155E-2</v>
      </c>
      <c r="F46" s="7">
        <f t="shared" si="5"/>
        <v>0.87443885245901665</v>
      </c>
      <c r="G46" s="8">
        <v>51.253999999999998</v>
      </c>
      <c r="H46" s="8">
        <v>0.94</v>
      </c>
      <c r="I46" s="7">
        <f t="shared" si="1"/>
        <v>1.3758782201405155E-2</v>
      </c>
      <c r="J46" s="7">
        <f t="shared" si="2"/>
        <v>0.70519262295081975</v>
      </c>
      <c r="K46" s="8">
        <v>75.855919999999998</v>
      </c>
      <c r="L46" s="8">
        <v>0.94</v>
      </c>
      <c r="M46" s="7">
        <f t="shared" si="3"/>
        <v>1.3758782201405155E-2</v>
      </c>
      <c r="N46" s="7">
        <f t="shared" si="4"/>
        <v>1.0436850819672132</v>
      </c>
    </row>
    <row r="47" spans="1:14" x14ac:dyDescent="0.2">
      <c r="C47" s="3">
        <v>65.061199999999999</v>
      </c>
      <c r="D47" s="3">
        <v>0.93</v>
      </c>
      <c r="E47" s="7">
        <f t="shared" si="0"/>
        <v>1.3612412177985953E-2</v>
      </c>
      <c r="F47" s="7">
        <f t="shared" si="5"/>
        <v>0.8856398711943797</v>
      </c>
      <c r="G47" s="8">
        <v>52.467359999999999</v>
      </c>
      <c r="H47" s="8">
        <v>0.93</v>
      </c>
      <c r="I47" s="7">
        <f t="shared" si="1"/>
        <v>1.3612412177985953E-2</v>
      </c>
      <c r="J47" s="7">
        <f t="shared" si="2"/>
        <v>0.71420733021077309</v>
      </c>
      <c r="K47" s="8">
        <v>77.65504</v>
      </c>
      <c r="L47" s="8">
        <v>0.93</v>
      </c>
      <c r="M47" s="7">
        <f t="shared" si="3"/>
        <v>1.3612412177985953E-2</v>
      </c>
      <c r="N47" s="7">
        <f t="shared" si="4"/>
        <v>1.0570724121779862</v>
      </c>
    </row>
    <row r="48" spans="1:14" x14ac:dyDescent="0.2">
      <c r="C48" s="3">
        <v>66.567440000000005</v>
      </c>
      <c r="D48" s="3">
        <v>0.92</v>
      </c>
      <c r="E48" s="7">
        <f t="shared" si="0"/>
        <v>1.3466042154566749E-2</v>
      </c>
      <c r="F48" s="7">
        <f t="shared" si="5"/>
        <v>0.89639995316159282</v>
      </c>
      <c r="G48" s="8">
        <v>53.680720000000001</v>
      </c>
      <c r="H48" s="8">
        <v>0.92</v>
      </c>
      <c r="I48" s="7">
        <f t="shared" si="1"/>
        <v>1.3466042154566749E-2</v>
      </c>
      <c r="J48" s="7">
        <f t="shared" si="2"/>
        <v>0.72286683840749444</v>
      </c>
      <c r="K48" s="8">
        <v>79.454160000000002</v>
      </c>
      <c r="L48" s="8">
        <v>0.92</v>
      </c>
      <c r="M48" s="7">
        <f t="shared" si="3"/>
        <v>1.3466042154566749E-2</v>
      </c>
      <c r="N48" s="7">
        <f t="shared" si="4"/>
        <v>1.0699330679156913</v>
      </c>
    </row>
    <row r="49" spans="3:14" x14ac:dyDescent="0.2">
      <c r="C49" s="3">
        <v>68.073679999999996</v>
      </c>
      <c r="D49" s="3">
        <v>0.91</v>
      </c>
      <c r="E49" s="7">
        <f t="shared" si="0"/>
        <v>1.3319672131147545E-2</v>
      </c>
      <c r="F49" s="7">
        <f t="shared" si="5"/>
        <v>0.90671909836065601</v>
      </c>
      <c r="G49" s="8">
        <v>54.894080000000002</v>
      </c>
      <c r="H49" s="8">
        <v>0.91</v>
      </c>
      <c r="I49" s="7">
        <f t="shared" si="1"/>
        <v>1.3319672131147545E-2</v>
      </c>
      <c r="J49" s="7">
        <f t="shared" si="2"/>
        <v>0.73117114754098389</v>
      </c>
      <c r="K49" s="8">
        <v>81.253280000000004</v>
      </c>
      <c r="L49" s="8">
        <v>0.91</v>
      </c>
      <c r="M49" s="7">
        <f t="shared" si="3"/>
        <v>1.3319672131147545E-2</v>
      </c>
      <c r="N49" s="7">
        <f t="shared" si="4"/>
        <v>1.0822670491803283</v>
      </c>
    </row>
    <row r="50" spans="3:14" x14ac:dyDescent="0.2">
      <c r="C50" s="3">
        <v>69.579920000000001</v>
      </c>
      <c r="D50" s="3">
        <v>0.9</v>
      </c>
      <c r="E50" s="7">
        <f t="shared" si="0"/>
        <v>1.3173302107728341E-2</v>
      </c>
      <c r="F50" s="7">
        <f t="shared" si="5"/>
        <v>0.91659730679156937</v>
      </c>
      <c r="G50" s="8">
        <v>56.107439999999997</v>
      </c>
      <c r="H50" s="8">
        <v>0.9</v>
      </c>
      <c r="I50" s="7">
        <f t="shared" si="1"/>
        <v>1.3173302107728341E-2</v>
      </c>
      <c r="J50" s="7">
        <f t="shared" si="2"/>
        <v>0.73912025761124145</v>
      </c>
      <c r="K50" s="8">
        <v>83.052400000000006</v>
      </c>
      <c r="L50" s="8">
        <v>0.9</v>
      </c>
      <c r="M50" s="7">
        <f t="shared" si="3"/>
        <v>1.3173302107728341E-2</v>
      </c>
      <c r="N50" s="7">
        <f t="shared" si="4"/>
        <v>1.0940743559718973</v>
      </c>
    </row>
    <row r="51" spans="3:14" x14ac:dyDescent="0.2">
      <c r="C51" s="3">
        <v>71.086160000000007</v>
      </c>
      <c r="D51" s="3">
        <v>0.89</v>
      </c>
      <c r="E51" s="7">
        <f t="shared" si="0"/>
        <v>1.3026932084309138E-2</v>
      </c>
      <c r="F51" s="7">
        <f t="shared" si="5"/>
        <v>0.9260345784543329</v>
      </c>
      <c r="G51" s="8">
        <v>57.320799999999998</v>
      </c>
      <c r="H51" s="8">
        <v>0.89</v>
      </c>
      <c r="I51" s="7">
        <f t="shared" si="1"/>
        <v>1.3026932084309138E-2</v>
      </c>
      <c r="J51" s="7">
        <f t="shared" si="2"/>
        <v>0.74671416861826723</v>
      </c>
      <c r="K51" s="8">
        <v>84.851519999999994</v>
      </c>
      <c r="L51" s="8">
        <v>0.89</v>
      </c>
      <c r="M51" s="7">
        <f t="shared" si="3"/>
        <v>1.3026932084309138E-2</v>
      </c>
      <c r="N51" s="7">
        <f t="shared" si="4"/>
        <v>1.1053549882903984</v>
      </c>
    </row>
    <row r="52" spans="3:14" x14ac:dyDescent="0.2">
      <c r="C52" s="3">
        <v>72.634240000000005</v>
      </c>
      <c r="D52" s="3">
        <v>0.88</v>
      </c>
      <c r="E52" s="7">
        <f t="shared" si="0"/>
        <v>1.2880562060889934E-2</v>
      </c>
      <c r="F52" s="7">
        <f t="shared" si="5"/>
        <v>0.93556983606557409</v>
      </c>
      <c r="G52" s="8">
        <v>58.576000000000001</v>
      </c>
      <c r="H52" s="8">
        <v>0.88</v>
      </c>
      <c r="I52" s="7">
        <f t="shared" si="1"/>
        <v>1.2880562060889934E-2</v>
      </c>
      <c r="J52" s="7">
        <f t="shared" si="2"/>
        <v>0.75449180327868881</v>
      </c>
      <c r="K52" s="8">
        <v>86.692480000000003</v>
      </c>
      <c r="L52" s="8">
        <v>0.88</v>
      </c>
      <c r="M52" s="7">
        <f t="shared" si="3"/>
        <v>1.2880562060889934E-2</v>
      </c>
      <c r="N52" s="7">
        <f t="shared" si="4"/>
        <v>1.1166478688524595</v>
      </c>
    </row>
    <row r="53" spans="3:14" x14ac:dyDescent="0.2">
      <c r="C53" s="3">
        <v>74.140479999999997</v>
      </c>
      <c r="D53" s="3">
        <v>0.87</v>
      </c>
      <c r="E53" s="7">
        <f t="shared" si="0"/>
        <v>1.273419203747073E-2</v>
      </c>
      <c r="F53" s="7">
        <f t="shared" si="5"/>
        <v>0.94411911007025784</v>
      </c>
      <c r="G53" s="8">
        <v>59.789360000000002</v>
      </c>
      <c r="H53" s="8">
        <v>0.87</v>
      </c>
      <c r="I53" s="7">
        <f t="shared" si="1"/>
        <v>1.273419203747073E-2</v>
      </c>
      <c r="J53" s="7">
        <f t="shared" si="2"/>
        <v>0.761369192037471</v>
      </c>
      <c r="K53" s="8">
        <v>88.491600000000005</v>
      </c>
      <c r="L53" s="8">
        <v>0.87</v>
      </c>
      <c r="M53" s="7">
        <f t="shared" si="3"/>
        <v>1.273419203747073E-2</v>
      </c>
      <c r="N53" s="7">
        <f t="shared" si="4"/>
        <v>1.1268690281030449</v>
      </c>
    </row>
    <row r="54" spans="3:14" x14ac:dyDescent="0.2">
      <c r="C54" s="3">
        <v>75.646720000000002</v>
      </c>
      <c r="D54" s="3">
        <v>0.86</v>
      </c>
      <c r="E54" s="7">
        <f t="shared" si="0"/>
        <v>1.2587822014051526E-2</v>
      </c>
      <c r="F54" s="7">
        <f t="shared" si="5"/>
        <v>0.95222744730679187</v>
      </c>
      <c r="G54" s="8">
        <v>61.002719999999997</v>
      </c>
      <c r="H54" s="8">
        <v>0.86</v>
      </c>
      <c r="I54" s="7">
        <f t="shared" si="1"/>
        <v>1.2587822014051526E-2</v>
      </c>
      <c r="J54" s="7">
        <f t="shared" si="2"/>
        <v>0.76789138173302129</v>
      </c>
      <c r="K54" s="8">
        <v>90.290719999999993</v>
      </c>
      <c r="L54" s="8">
        <v>0.86</v>
      </c>
      <c r="M54" s="7">
        <f t="shared" si="3"/>
        <v>1.2587822014051526E-2</v>
      </c>
      <c r="N54" s="7">
        <f t="shared" si="4"/>
        <v>1.1365635128805622</v>
      </c>
    </row>
    <row r="55" spans="3:14" x14ac:dyDescent="0.2">
      <c r="C55" s="3">
        <v>77.152959999999993</v>
      </c>
      <c r="D55" s="3">
        <v>0.85</v>
      </c>
      <c r="E55" s="7">
        <f t="shared" si="0"/>
        <v>1.2441451990632322E-2</v>
      </c>
      <c r="F55" s="7">
        <f t="shared" si="5"/>
        <v>0.95989484777517586</v>
      </c>
      <c r="G55" s="8">
        <v>62.216079999999998</v>
      </c>
      <c r="H55" s="8">
        <v>0.85</v>
      </c>
      <c r="I55" s="7">
        <f t="shared" si="1"/>
        <v>1.2441451990632322E-2</v>
      </c>
      <c r="J55" s="7">
        <f t="shared" si="2"/>
        <v>0.77405837236533981</v>
      </c>
      <c r="K55" s="8">
        <v>92.089839999999995</v>
      </c>
      <c r="L55" s="8">
        <v>0.85</v>
      </c>
      <c r="M55" s="7">
        <f t="shared" si="3"/>
        <v>1.2441451990632322E-2</v>
      </c>
      <c r="N55" s="7">
        <f t="shared" si="4"/>
        <v>1.1457313231850119</v>
      </c>
    </row>
    <row r="56" spans="3:14" x14ac:dyDescent="0.2">
      <c r="C56" s="3">
        <v>78.659199999999998</v>
      </c>
      <c r="D56" s="3">
        <v>0.84</v>
      </c>
      <c r="E56" s="7">
        <f t="shared" si="0"/>
        <v>1.2295081967213118E-2</v>
      </c>
      <c r="F56" s="7">
        <f t="shared" si="5"/>
        <v>0.96712131147541003</v>
      </c>
      <c r="G56" s="8">
        <v>63.42944</v>
      </c>
      <c r="H56" s="8">
        <v>0.84</v>
      </c>
      <c r="I56" s="7">
        <f t="shared" si="1"/>
        <v>1.2295081967213118E-2</v>
      </c>
      <c r="J56" s="7">
        <f t="shared" si="2"/>
        <v>0.77987016393442643</v>
      </c>
      <c r="K56" s="8">
        <v>93.888959999999997</v>
      </c>
      <c r="L56" s="8">
        <v>0.84</v>
      </c>
      <c r="M56" s="7">
        <f t="shared" si="3"/>
        <v>1.2295081967213118E-2</v>
      </c>
      <c r="N56" s="7">
        <f t="shared" si="4"/>
        <v>1.1543724590163937</v>
      </c>
    </row>
    <row r="57" spans="3:14" x14ac:dyDescent="0.2">
      <c r="C57" s="3">
        <v>80.165440000000004</v>
      </c>
      <c r="D57" s="3">
        <v>0.83</v>
      </c>
      <c r="E57" s="7">
        <f t="shared" si="0"/>
        <v>1.2148711943793914E-2</v>
      </c>
      <c r="F57" s="7">
        <f t="shared" si="5"/>
        <v>0.97390683840749448</v>
      </c>
      <c r="G57" s="8">
        <v>64.642799999999994</v>
      </c>
      <c r="H57" s="8">
        <v>0.83</v>
      </c>
      <c r="I57" s="7">
        <f t="shared" si="1"/>
        <v>1.2148711943793914E-2</v>
      </c>
      <c r="J57" s="7">
        <f t="shared" si="2"/>
        <v>0.78532675644028116</v>
      </c>
      <c r="K57" s="8">
        <v>95.688079999999999</v>
      </c>
      <c r="L57" s="8">
        <v>0.83</v>
      </c>
      <c r="M57" s="7">
        <f t="shared" si="3"/>
        <v>1.2148711943793914E-2</v>
      </c>
      <c r="N57" s="7">
        <f t="shared" si="4"/>
        <v>1.1624869203747075</v>
      </c>
    </row>
    <row r="58" spans="3:14" x14ac:dyDescent="0.2">
      <c r="C58" s="3">
        <v>81.671679999999995</v>
      </c>
      <c r="D58" s="3">
        <v>0.81</v>
      </c>
      <c r="E58" s="7">
        <f t="shared" si="0"/>
        <v>1.1855971896955508E-2</v>
      </c>
      <c r="F58" s="7">
        <f t="shared" si="5"/>
        <v>0.96829714285714319</v>
      </c>
      <c r="G58" s="8">
        <v>65.856160000000003</v>
      </c>
      <c r="H58" s="8">
        <v>0.81</v>
      </c>
      <c r="I58" s="7">
        <f t="shared" si="1"/>
        <v>1.1855971896955508E-2</v>
      </c>
      <c r="J58" s="7">
        <f t="shared" si="2"/>
        <v>0.78078878220140546</v>
      </c>
      <c r="K58" s="8">
        <v>97.487200000000001</v>
      </c>
      <c r="L58" s="8">
        <v>0.81</v>
      </c>
      <c r="M58" s="7">
        <f t="shared" si="3"/>
        <v>1.1855971896955508E-2</v>
      </c>
      <c r="N58" s="7">
        <f t="shared" si="4"/>
        <v>1.1558055035128809</v>
      </c>
    </row>
    <row r="59" spans="3:14" x14ac:dyDescent="0.2">
      <c r="C59" s="3">
        <v>83.219759999999994</v>
      </c>
      <c r="D59" s="3">
        <v>0.8</v>
      </c>
      <c r="E59" s="7">
        <f t="shared" si="0"/>
        <v>1.1709601873536304E-2</v>
      </c>
      <c r="F59" s="7">
        <f t="shared" si="5"/>
        <v>0.97447025761124151</v>
      </c>
      <c r="G59" s="8">
        <v>67.111360000000005</v>
      </c>
      <c r="H59" s="8">
        <v>0.8</v>
      </c>
      <c r="I59" s="7">
        <f t="shared" si="1"/>
        <v>1.1709601873536304E-2</v>
      </c>
      <c r="J59" s="7">
        <f t="shared" si="2"/>
        <v>0.78584730679156944</v>
      </c>
      <c r="K59" s="8">
        <v>99.328159999999997</v>
      </c>
      <c r="L59" s="8">
        <v>0.8</v>
      </c>
      <c r="M59" s="7">
        <f t="shared" si="3"/>
        <v>1.1709601873536304E-2</v>
      </c>
      <c r="N59" s="7">
        <f t="shared" si="4"/>
        <v>1.1630932084309138</v>
      </c>
    </row>
    <row r="60" spans="3:14" x14ac:dyDescent="0.2">
      <c r="C60" s="3">
        <v>84.725999999999999</v>
      </c>
      <c r="D60" s="3">
        <v>0.79</v>
      </c>
      <c r="E60" s="7">
        <f t="shared" si="0"/>
        <v>1.15632318501171E-2</v>
      </c>
      <c r="F60" s="7">
        <f t="shared" si="5"/>
        <v>0.97970638173302138</v>
      </c>
      <c r="G60" s="8">
        <v>68.324719999999999</v>
      </c>
      <c r="H60" s="8">
        <v>0.79</v>
      </c>
      <c r="I60" s="7">
        <f t="shared" si="1"/>
        <v>1.15632318501171E-2</v>
      </c>
      <c r="J60" s="7">
        <f t="shared" si="2"/>
        <v>0.7900545784543328</v>
      </c>
      <c r="K60" s="8">
        <v>101.12728</v>
      </c>
      <c r="L60" s="8">
        <v>0.79</v>
      </c>
      <c r="M60" s="7">
        <f t="shared" si="3"/>
        <v>1.15632318501171E-2</v>
      </c>
      <c r="N60" s="7">
        <f t="shared" si="4"/>
        <v>1.1693581850117101</v>
      </c>
    </row>
    <row r="61" spans="3:14" x14ac:dyDescent="0.2">
      <c r="C61" s="3">
        <v>86.232240000000004</v>
      </c>
      <c r="D61" s="3">
        <v>0.78</v>
      </c>
      <c r="E61" s="7">
        <f t="shared" si="0"/>
        <v>1.1416861826697896E-2</v>
      </c>
      <c r="F61" s="7">
        <f t="shared" si="5"/>
        <v>0.98450156908665143</v>
      </c>
      <c r="G61" s="8">
        <v>69.538079999999994</v>
      </c>
      <c r="H61" s="8">
        <v>0.78</v>
      </c>
      <c r="I61" s="7">
        <f t="shared" si="1"/>
        <v>1.1416861826697896E-2</v>
      </c>
      <c r="J61" s="7">
        <f t="shared" si="2"/>
        <v>0.79390665105386438</v>
      </c>
      <c r="K61" s="8">
        <v>102.9264</v>
      </c>
      <c r="L61" s="8">
        <v>0.78</v>
      </c>
      <c r="M61" s="7">
        <f t="shared" si="3"/>
        <v>1.1416861826697896E-2</v>
      </c>
      <c r="N61" s="7">
        <f t="shared" si="4"/>
        <v>1.1750964871194383</v>
      </c>
    </row>
    <row r="62" spans="3:14" x14ac:dyDescent="0.2">
      <c r="C62" s="3">
        <v>87.738479999999996</v>
      </c>
      <c r="D62" s="3">
        <v>0.76</v>
      </c>
      <c r="E62" s="7">
        <f t="shared" si="0"/>
        <v>1.1124121779859488E-2</v>
      </c>
      <c r="F62" s="7">
        <f t="shared" si="5"/>
        <v>0.97601353629976606</v>
      </c>
      <c r="G62" s="8">
        <v>70.751440000000002</v>
      </c>
      <c r="H62" s="8">
        <v>0.76</v>
      </c>
      <c r="I62" s="7">
        <f t="shared" si="1"/>
        <v>1.1124121779859488E-2</v>
      </c>
      <c r="J62" s="7">
        <f t="shared" si="2"/>
        <v>0.78704763466042182</v>
      </c>
      <c r="K62" s="8">
        <v>104.72552</v>
      </c>
      <c r="L62" s="8">
        <v>0.76</v>
      </c>
      <c r="M62" s="7">
        <f t="shared" si="3"/>
        <v>1.1124121779859488E-2</v>
      </c>
      <c r="N62" s="7">
        <f t="shared" si="4"/>
        <v>1.1649794379391105</v>
      </c>
    </row>
    <row r="63" spans="3:14" x14ac:dyDescent="0.2">
      <c r="C63" s="3">
        <v>89.244720000000001</v>
      </c>
      <c r="D63" s="3">
        <v>0.75</v>
      </c>
      <c r="E63" s="7">
        <f t="shared" si="0"/>
        <v>1.0977751756440285E-2</v>
      </c>
      <c r="F63" s="7">
        <f t="shared" si="5"/>
        <v>0.97970638173302138</v>
      </c>
      <c r="G63" s="8">
        <v>71.964799999999997</v>
      </c>
      <c r="H63" s="8">
        <v>0.75</v>
      </c>
      <c r="I63" s="7">
        <f t="shared" si="1"/>
        <v>1.0977751756440285E-2</v>
      </c>
      <c r="J63" s="7">
        <f t="shared" si="2"/>
        <v>0.79001170960187372</v>
      </c>
      <c r="K63" s="8">
        <v>106.52464000000001</v>
      </c>
      <c r="L63" s="8">
        <v>0.75</v>
      </c>
      <c r="M63" s="7">
        <f t="shared" si="3"/>
        <v>1.0977751756440285E-2</v>
      </c>
      <c r="N63" s="7">
        <f t="shared" si="4"/>
        <v>1.169401053864169</v>
      </c>
    </row>
    <row r="64" spans="3:14" x14ac:dyDescent="0.2">
      <c r="C64" s="3">
        <v>90.750960000000006</v>
      </c>
      <c r="D64" s="3">
        <v>0.74</v>
      </c>
      <c r="E64" s="7">
        <f t="shared" si="0"/>
        <v>1.0831381733021081E-2</v>
      </c>
      <c r="F64" s="7">
        <f t="shared" si="5"/>
        <v>0.98295829039812688</v>
      </c>
      <c r="G64" s="8">
        <v>73.178160000000005</v>
      </c>
      <c r="H64" s="8">
        <v>0.74</v>
      </c>
      <c r="I64" s="7">
        <f t="shared" si="1"/>
        <v>1.0831381733021081E-2</v>
      </c>
      <c r="J64" s="7">
        <f t="shared" si="2"/>
        <v>0.79262058548009395</v>
      </c>
      <c r="K64" s="8">
        <v>108.32375999999999</v>
      </c>
      <c r="L64" s="8">
        <v>0.74</v>
      </c>
      <c r="M64" s="7">
        <f t="shared" si="3"/>
        <v>1.0831381733021081E-2</v>
      </c>
      <c r="N64" s="7">
        <f t="shared" si="4"/>
        <v>1.1732959953161595</v>
      </c>
    </row>
    <row r="65" spans="3:14" x14ac:dyDescent="0.2">
      <c r="C65" s="3">
        <v>92.299040000000005</v>
      </c>
      <c r="D65" s="3">
        <v>0.72</v>
      </c>
      <c r="E65" s="7">
        <f t="shared" si="0"/>
        <v>1.0538641686182673E-2</v>
      </c>
      <c r="F65" s="7">
        <f t="shared" si="5"/>
        <v>0.97270651053864199</v>
      </c>
      <c r="G65" s="8">
        <v>74.433359999999993</v>
      </c>
      <c r="H65" s="8">
        <v>0.72</v>
      </c>
      <c r="I65" s="7">
        <f t="shared" si="1"/>
        <v>1.0538641686182673E-2</v>
      </c>
      <c r="J65" s="7">
        <f t="shared" si="2"/>
        <v>0.78442651053864187</v>
      </c>
      <c r="K65" s="8">
        <v>110.16472</v>
      </c>
      <c r="L65" s="8">
        <v>0.72</v>
      </c>
      <c r="M65" s="7">
        <f t="shared" si="3"/>
        <v>1.0538641686182673E-2</v>
      </c>
      <c r="N65" s="7">
        <f t="shared" si="4"/>
        <v>1.1609865105386421</v>
      </c>
    </row>
    <row r="66" spans="3:14" x14ac:dyDescent="0.2">
      <c r="C66" s="3">
        <v>93.805279999999996</v>
      </c>
      <c r="D66" s="3">
        <v>0.71</v>
      </c>
      <c r="E66" s="7">
        <f t="shared" si="0"/>
        <v>1.0392271662763469E-2</v>
      </c>
      <c r="F66" s="7">
        <f t="shared" si="5"/>
        <v>0.97484995316159273</v>
      </c>
      <c r="G66" s="8">
        <v>75.646720000000002</v>
      </c>
      <c r="H66" s="8">
        <v>0.71</v>
      </c>
      <c r="I66" s="7">
        <f t="shared" si="1"/>
        <v>1.0392271662763469E-2</v>
      </c>
      <c r="J66" s="7">
        <f t="shared" si="2"/>
        <v>0.78614126463700262</v>
      </c>
      <c r="K66" s="8">
        <v>111.96384</v>
      </c>
      <c r="L66" s="8">
        <v>0.71</v>
      </c>
      <c r="M66" s="7">
        <f t="shared" si="3"/>
        <v>1.0392271662763469E-2</v>
      </c>
      <c r="N66" s="7">
        <f t="shared" si="4"/>
        <v>1.1635586416861829</v>
      </c>
    </row>
    <row r="67" spans="3:14" x14ac:dyDescent="0.2">
      <c r="C67" s="3">
        <v>95.311520000000002</v>
      </c>
      <c r="D67" s="3">
        <v>0.69</v>
      </c>
      <c r="E67" s="7">
        <f t="shared" si="0"/>
        <v>1.0099531615925061E-2</v>
      </c>
      <c r="F67" s="7">
        <f t="shared" si="5"/>
        <v>0.96260170960187375</v>
      </c>
      <c r="G67" s="8">
        <v>76.860079999999996</v>
      </c>
      <c r="H67" s="8">
        <v>0.69</v>
      </c>
      <c r="I67" s="7">
        <f t="shared" si="1"/>
        <v>1.0099531615925061E-2</v>
      </c>
      <c r="J67" s="7">
        <f t="shared" si="2"/>
        <v>0.77625080796252943</v>
      </c>
      <c r="K67" s="8">
        <v>113.76296000000001</v>
      </c>
      <c r="L67" s="8">
        <v>0.69</v>
      </c>
      <c r="M67" s="7">
        <f t="shared" si="3"/>
        <v>1.0099531615925061E-2</v>
      </c>
      <c r="N67" s="7">
        <f t="shared" si="4"/>
        <v>1.1489526112412181</v>
      </c>
    </row>
    <row r="68" spans="3:14" x14ac:dyDescent="0.2">
      <c r="C68" s="3">
        <v>96.817760000000007</v>
      </c>
      <c r="D68" s="3">
        <v>0.68</v>
      </c>
      <c r="E68" s="7">
        <f t="shared" si="0"/>
        <v>9.9531615925058589E-3</v>
      </c>
      <c r="F68" s="7">
        <f t="shared" si="5"/>
        <v>0.96364281030445009</v>
      </c>
      <c r="G68" s="8">
        <v>78.073440000000005</v>
      </c>
      <c r="H68" s="8">
        <v>0.68</v>
      </c>
      <c r="I68" s="7">
        <f t="shared" si="1"/>
        <v>9.9531615925058589E-3</v>
      </c>
      <c r="J68" s="7">
        <f t="shared" si="2"/>
        <v>0.77707756440281073</v>
      </c>
      <c r="K68" s="8">
        <v>115.56207999999999</v>
      </c>
      <c r="L68" s="8">
        <v>0.68</v>
      </c>
      <c r="M68" s="7">
        <f t="shared" si="3"/>
        <v>9.9531615925058589E-3</v>
      </c>
      <c r="N68" s="7">
        <f t="shared" si="4"/>
        <v>1.1502080562060895</v>
      </c>
    </row>
    <row r="69" spans="3:14" x14ac:dyDescent="0.2">
      <c r="C69" s="3">
        <v>98.323999999999998</v>
      </c>
      <c r="D69" s="3">
        <v>0.66</v>
      </c>
      <c r="E69" s="7">
        <f t="shared" si="0"/>
        <v>9.6604215456674511E-3</v>
      </c>
      <c r="F69" s="7">
        <f t="shared" si="5"/>
        <v>0.94985128805620644</v>
      </c>
      <c r="G69" s="8">
        <v>79.286799999999999</v>
      </c>
      <c r="H69" s="8">
        <v>0.66</v>
      </c>
      <c r="I69" s="7">
        <f t="shared" ref="I69:I76" si="6">H69/$H$2</f>
        <v>9.6604215456674511E-3</v>
      </c>
      <c r="J69" s="7">
        <f t="shared" si="2"/>
        <v>0.76594391100702608</v>
      </c>
      <c r="K69" s="8">
        <v>117.3612</v>
      </c>
      <c r="L69" s="8">
        <v>0.66</v>
      </c>
      <c r="M69" s="7">
        <f t="shared" si="3"/>
        <v>9.6604215456674511E-3</v>
      </c>
      <c r="N69" s="7">
        <f t="shared" si="4"/>
        <v>1.1337586651053868</v>
      </c>
    </row>
    <row r="70" spans="3:14" x14ac:dyDescent="0.2">
      <c r="C70" s="3">
        <v>99.830240000000003</v>
      </c>
      <c r="D70" s="3">
        <v>0.65</v>
      </c>
      <c r="E70" s="7">
        <f t="shared" ref="E70:E76" si="7">D70/$D$2</f>
        <v>9.5140515222482472E-3</v>
      </c>
      <c r="F70" s="7">
        <f t="shared" si="5"/>
        <v>0.94979004683840784</v>
      </c>
      <c r="G70" s="8">
        <v>80.500159999999994</v>
      </c>
      <c r="H70" s="8">
        <v>0.65</v>
      </c>
      <c r="I70" s="7">
        <f t="shared" si="6"/>
        <v>9.5140515222482472E-3</v>
      </c>
      <c r="J70" s="7">
        <f t="shared" ref="J70:J76" si="8">I70*G70</f>
        <v>0.76588266978922737</v>
      </c>
      <c r="K70" s="8">
        <v>119.16032</v>
      </c>
      <c r="L70" s="8">
        <v>0.65</v>
      </c>
      <c r="M70" s="7">
        <f t="shared" ref="M70:M76" si="9">L70/$L$2</f>
        <v>9.5140515222482472E-3</v>
      </c>
      <c r="N70" s="7">
        <f t="shared" ref="N70:N76" si="10">M70*K70</f>
        <v>1.1336974238875883</v>
      </c>
    </row>
    <row r="71" spans="3:14" x14ac:dyDescent="0.2">
      <c r="C71" s="3">
        <v>101.37832</v>
      </c>
      <c r="D71" s="3">
        <v>0.63</v>
      </c>
      <c r="E71" s="7">
        <f t="shared" si="7"/>
        <v>9.2213114754098394E-3</v>
      </c>
      <c r="F71" s="7">
        <f t="shared" ref="F71:F76" si="11">E71*C71</f>
        <v>0.93484106557377089</v>
      </c>
      <c r="G71" s="8">
        <v>81.755359999999996</v>
      </c>
      <c r="H71" s="8">
        <v>0.63</v>
      </c>
      <c r="I71" s="7">
        <f t="shared" si="6"/>
        <v>9.2213114754098394E-3</v>
      </c>
      <c r="J71" s="7">
        <f t="shared" si="8"/>
        <v>0.75389163934426251</v>
      </c>
      <c r="K71" s="8">
        <v>121.00127999999999</v>
      </c>
      <c r="L71" s="12">
        <v>0.63</v>
      </c>
      <c r="M71" s="7">
        <f t="shared" si="9"/>
        <v>9.2213114754098394E-3</v>
      </c>
      <c r="N71" s="7">
        <f t="shared" si="10"/>
        <v>1.115790491803279</v>
      </c>
    </row>
    <row r="72" spans="3:14" x14ac:dyDescent="0.2">
      <c r="C72" s="3">
        <v>102.88455999999999</v>
      </c>
      <c r="D72" s="3">
        <v>0.62</v>
      </c>
      <c r="E72" s="7">
        <f t="shared" si="7"/>
        <v>9.0749414519906355E-3</v>
      </c>
      <c r="F72" s="7">
        <f t="shared" si="11"/>
        <v>0.93367135831381765</v>
      </c>
      <c r="G72" s="8">
        <v>82.968720000000005</v>
      </c>
      <c r="H72" s="8">
        <v>0.62</v>
      </c>
      <c r="I72" s="7">
        <f t="shared" si="6"/>
        <v>9.0749414519906355E-3</v>
      </c>
      <c r="J72" s="7">
        <f t="shared" si="8"/>
        <v>0.75293627634660454</v>
      </c>
      <c r="K72" s="8">
        <v>122.8004</v>
      </c>
      <c r="L72" s="8">
        <v>0.62</v>
      </c>
      <c r="M72" s="7">
        <f t="shared" si="9"/>
        <v>9.0749414519906355E-3</v>
      </c>
      <c r="N72" s="7">
        <f t="shared" si="10"/>
        <v>1.1144064402810308</v>
      </c>
    </row>
    <row r="73" spans="3:14" x14ac:dyDescent="0.2">
      <c r="C73" s="3">
        <v>104.3908</v>
      </c>
      <c r="D73" s="3">
        <v>0.6</v>
      </c>
      <c r="E73" s="7">
        <f t="shared" si="7"/>
        <v>8.7822014051522276E-3</v>
      </c>
      <c r="F73" s="7">
        <f t="shared" si="11"/>
        <v>0.91678103044496517</v>
      </c>
      <c r="G73" s="8">
        <v>84.182079999999999</v>
      </c>
      <c r="H73" s="8">
        <v>0.6</v>
      </c>
      <c r="I73" s="7">
        <f t="shared" si="6"/>
        <v>8.7822014051522276E-3</v>
      </c>
      <c r="J73" s="7">
        <f t="shared" si="8"/>
        <v>0.73930398126463726</v>
      </c>
      <c r="K73" s="8">
        <v>124.59952</v>
      </c>
      <c r="L73" s="8">
        <v>0.6</v>
      </c>
      <c r="M73" s="7">
        <f t="shared" si="9"/>
        <v>8.7822014051522276E-3</v>
      </c>
      <c r="N73" s="7">
        <f t="shared" si="10"/>
        <v>1.094258079625293</v>
      </c>
    </row>
    <row r="74" spans="3:14" x14ac:dyDescent="0.2">
      <c r="C74" s="3">
        <v>105.89704</v>
      </c>
      <c r="D74" s="3">
        <v>0.57999999999999996</v>
      </c>
      <c r="E74" s="7">
        <f t="shared" si="7"/>
        <v>8.4894613583138198E-3</v>
      </c>
      <c r="F74" s="7">
        <f t="shared" si="11"/>
        <v>0.89900882903981294</v>
      </c>
      <c r="G74" s="8">
        <v>85.395439999999994</v>
      </c>
      <c r="H74" s="8">
        <v>0.57999999999999996</v>
      </c>
      <c r="I74" s="7">
        <f t="shared" si="6"/>
        <v>8.4894613583138198E-3</v>
      </c>
      <c r="J74" s="7">
        <f t="shared" si="8"/>
        <v>0.7249612880562063</v>
      </c>
      <c r="K74" s="8">
        <v>126.39864</v>
      </c>
      <c r="L74" s="8">
        <v>0.57999999999999996</v>
      </c>
      <c r="M74" s="7">
        <f t="shared" si="9"/>
        <v>8.4894613583138198E-3</v>
      </c>
      <c r="N74" s="7">
        <f t="shared" si="10"/>
        <v>1.0730563700234195</v>
      </c>
    </row>
    <row r="75" spans="3:14" x14ac:dyDescent="0.2">
      <c r="C75" s="3">
        <v>107.40328</v>
      </c>
      <c r="D75" s="3">
        <v>0.56999999999999995</v>
      </c>
      <c r="E75" s="7">
        <f t="shared" si="7"/>
        <v>8.3430913348946159E-3</v>
      </c>
      <c r="F75" s="7">
        <f t="shared" si="11"/>
        <v>0.89607537470726017</v>
      </c>
      <c r="G75" s="8">
        <v>86.608800000000002</v>
      </c>
      <c r="H75" s="8">
        <v>0.56999999999999995</v>
      </c>
      <c r="I75" s="7">
        <f t="shared" si="6"/>
        <v>8.3430913348946159E-3</v>
      </c>
      <c r="J75" s="7">
        <f t="shared" si="8"/>
        <v>0.72258512880562087</v>
      </c>
      <c r="K75" s="8">
        <v>128.19775999999999</v>
      </c>
      <c r="L75" s="8">
        <v>0.56999999999999995</v>
      </c>
      <c r="M75" s="7">
        <f t="shared" si="9"/>
        <v>8.3430913348946159E-3</v>
      </c>
      <c r="N75" s="7">
        <f t="shared" si="10"/>
        <v>1.0695656206088995</v>
      </c>
    </row>
    <row r="76" spans="3:14" x14ac:dyDescent="0.2">
      <c r="C76" s="3">
        <v>108.90952</v>
      </c>
      <c r="D76" s="3">
        <v>0.55000000000000004</v>
      </c>
      <c r="E76" s="7">
        <f t="shared" si="7"/>
        <v>8.0503512880562098E-3</v>
      </c>
      <c r="F76" s="7">
        <f t="shared" si="11"/>
        <v>0.8767598946135835</v>
      </c>
      <c r="G76" s="8">
        <v>87.822159999999997</v>
      </c>
      <c r="H76" s="8">
        <v>0.55000000000000004</v>
      </c>
      <c r="I76" s="7">
        <f t="shared" si="6"/>
        <v>8.0503512880562098E-3</v>
      </c>
      <c r="J76" s="7">
        <f t="shared" si="8"/>
        <v>0.70699923887587857</v>
      </c>
      <c r="K76" s="8">
        <v>129.99688</v>
      </c>
      <c r="L76" s="8">
        <v>0.55000000000000004</v>
      </c>
      <c r="M76" s="7">
        <f t="shared" si="9"/>
        <v>8.0503512880562098E-3</v>
      </c>
      <c r="N76" s="7">
        <f t="shared" si="10"/>
        <v>1.0465205503512887</v>
      </c>
    </row>
    <row r="77" spans="3:14" x14ac:dyDescent="0.2">
      <c r="C77" s="3">
        <v>110.41576000000001</v>
      </c>
      <c r="D77" s="3">
        <v>0.53</v>
      </c>
      <c r="E77" s="7">
        <f t="shared" ref="E77:E89" si="12">D77/$D$2</f>
        <v>7.7576112412178011E-3</v>
      </c>
      <c r="F77" s="7">
        <f t="shared" ref="F77:F89" si="13">E77*C77</f>
        <v>0.85656254098360685</v>
      </c>
      <c r="G77" s="8">
        <v>89.035520000000005</v>
      </c>
      <c r="H77" s="8">
        <v>0.53</v>
      </c>
      <c r="I77" s="7">
        <f t="shared" ref="I77:I89" si="14">H77/$H$2</f>
        <v>7.7576112412178011E-3</v>
      </c>
      <c r="J77" s="7">
        <f t="shared" ref="J77:J89" si="15">I77*G77</f>
        <v>0.69070295081967237</v>
      </c>
      <c r="K77" s="8">
        <v>131.79599999999999</v>
      </c>
      <c r="L77" s="8">
        <v>0.53</v>
      </c>
      <c r="M77" s="7">
        <f t="shared" ref="M77:M89" si="16">L77/$L$2</f>
        <v>7.7576112412178011E-3</v>
      </c>
      <c r="N77" s="7">
        <f t="shared" ref="N77:N89" si="17">M77*K77</f>
        <v>1.0224221311475412</v>
      </c>
    </row>
    <row r="78" spans="3:14" x14ac:dyDescent="0.2">
      <c r="C78" s="3">
        <v>111.96384</v>
      </c>
      <c r="D78" s="3">
        <v>0.52</v>
      </c>
      <c r="E78" s="7">
        <f t="shared" si="12"/>
        <v>7.6112412177985972E-3</v>
      </c>
      <c r="F78" s="7">
        <f t="shared" si="13"/>
        <v>0.85218379391100729</v>
      </c>
      <c r="G78" s="8">
        <v>90.290719999999993</v>
      </c>
      <c r="H78" s="8">
        <v>0.52</v>
      </c>
      <c r="I78" s="7">
        <f t="shared" si="14"/>
        <v>7.6112412177985972E-3</v>
      </c>
      <c r="J78" s="7">
        <f t="shared" si="15"/>
        <v>0.6872244496487121</v>
      </c>
      <c r="K78" s="8">
        <v>133.63695999999999</v>
      </c>
      <c r="L78" s="8">
        <v>0.52</v>
      </c>
      <c r="M78" s="7">
        <f t="shared" si="16"/>
        <v>7.6112412177985972E-3</v>
      </c>
      <c r="N78" s="7">
        <f t="shared" si="17"/>
        <v>1.0171431381733023</v>
      </c>
    </row>
    <row r="79" spans="3:14" x14ac:dyDescent="0.2">
      <c r="C79" s="3">
        <v>113.47008</v>
      </c>
      <c r="D79" s="3">
        <v>0.5</v>
      </c>
      <c r="E79" s="7">
        <f t="shared" si="12"/>
        <v>7.3185011709601894E-3</v>
      </c>
      <c r="F79" s="7">
        <f t="shared" si="13"/>
        <v>0.83043091334894636</v>
      </c>
      <c r="G79" s="8">
        <v>91.504080000000002</v>
      </c>
      <c r="H79" s="8">
        <v>0.5</v>
      </c>
      <c r="I79" s="7">
        <f t="shared" si="14"/>
        <v>7.3185011709601894E-3</v>
      </c>
      <c r="J79" s="7">
        <f t="shared" si="15"/>
        <v>0.66967271662763483</v>
      </c>
      <c r="K79" s="8">
        <v>135.43608</v>
      </c>
      <c r="L79" s="8">
        <v>0.5</v>
      </c>
      <c r="M79" s="7">
        <f t="shared" si="16"/>
        <v>7.3185011709601894E-3</v>
      </c>
      <c r="N79" s="7">
        <f t="shared" si="17"/>
        <v>0.99118911007025789</v>
      </c>
    </row>
    <row r="80" spans="3:14" x14ac:dyDescent="0.2">
      <c r="C80" s="3">
        <v>114.97632</v>
      </c>
      <c r="D80" s="3">
        <v>0.48</v>
      </c>
      <c r="E80" s="7">
        <f t="shared" si="12"/>
        <v>7.0257611241217816E-3</v>
      </c>
      <c r="F80" s="7">
        <f t="shared" si="13"/>
        <v>0.80779615925058568</v>
      </c>
      <c r="G80" s="8">
        <v>92.717439999999996</v>
      </c>
      <c r="H80" s="8">
        <v>0.48</v>
      </c>
      <c r="I80" s="7">
        <f t="shared" si="14"/>
        <v>7.0257611241217816E-3</v>
      </c>
      <c r="J80" s="7">
        <f t="shared" si="15"/>
        <v>0.65141058548009378</v>
      </c>
      <c r="K80" s="8">
        <v>137.23519999999999</v>
      </c>
      <c r="L80" s="8">
        <v>0.48</v>
      </c>
      <c r="M80" s="7">
        <f t="shared" si="16"/>
        <v>7.0257611241217816E-3</v>
      </c>
      <c r="N80" s="7">
        <f t="shared" si="17"/>
        <v>0.96418173302107746</v>
      </c>
    </row>
    <row r="81" spans="3:14" x14ac:dyDescent="0.2">
      <c r="C81" s="3">
        <v>116.48256000000001</v>
      </c>
      <c r="D81" s="3">
        <v>0.46</v>
      </c>
      <c r="E81" s="7">
        <f t="shared" si="12"/>
        <v>6.7330210772833746E-3</v>
      </c>
      <c r="F81" s="7">
        <f t="shared" si="13"/>
        <v>0.78427953161592534</v>
      </c>
      <c r="G81" s="8">
        <v>93.930800000000005</v>
      </c>
      <c r="H81" s="8">
        <v>0.46</v>
      </c>
      <c r="I81" s="7">
        <f t="shared" si="14"/>
        <v>6.7330210772833746E-3</v>
      </c>
      <c r="J81" s="7">
        <f t="shared" si="15"/>
        <v>0.63243805620608928</v>
      </c>
      <c r="K81" s="8">
        <v>139.03432000000001</v>
      </c>
      <c r="L81" s="8">
        <v>0.46</v>
      </c>
      <c r="M81" s="7">
        <f t="shared" si="16"/>
        <v>6.7330210772833746E-3</v>
      </c>
      <c r="N81" s="7">
        <f t="shared" si="17"/>
        <v>0.93612100702576151</v>
      </c>
    </row>
    <row r="82" spans="3:14" x14ac:dyDescent="0.2">
      <c r="C82" s="3">
        <v>117.9888</v>
      </c>
      <c r="D82" s="3">
        <v>0.45</v>
      </c>
      <c r="E82" s="7">
        <f t="shared" si="12"/>
        <v>6.5866510538641707E-3</v>
      </c>
      <c r="F82" s="7">
        <f t="shared" si="13"/>
        <v>0.77715105386416883</v>
      </c>
      <c r="G82" s="8">
        <v>95.144159999999999</v>
      </c>
      <c r="H82" s="8">
        <v>0.45</v>
      </c>
      <c r="I82" s="7">
        <f t="shared" si="14"/>
        <v>6.5866510538641707E-3</v>
      </c>
      <c r="J82" s="7">
        <f t="shared" si="15"/>
        <v>0.62668138173302124</v>
      </c>
      <c r="K82" s="8">
        <v>140.83344</v>
      </c>
      <c r="L82" s="8">
        <v>0.45</v>
      </c>
      <c r="M82" s="7">
        <f t="shared" si="16"/>
        <v>6.5866510538641707E-3</v>
      </c>
      <c r="N82" s="7">
        <f t="shared" si="17"/>
        <v>0.92762072599531642</v>
      </c>
    </row>
    <row r="83" spans="3:14" x14ac:dyDescent="0.2">
      <c r="C83" s="3">
        <v>119.49504</v>
      </c>
      <c r="D83" s="3">
        <v>0.43</v>
      </c>
      <c r="E83" s="7">
        <f t="shared" si="12"/>
        <v>6.2939110070257629E-3</v>
      </c>
      <c r="F83" s="7">
        <f t="shared" si="13"/>
        <v>0.75209114754098383</v>
      </c>
      <c r="G83" s="8">
        <v>96.357519999999994</v>
      </c>
      <c r="H83" s="8">
        <v>0.43</v>
      </c>
      <c r="I83" s="7">
        <f t="shared" si="14"/>
        <v>6.2939110070257629E-3</v>
      </c>
      <c r="J83" s="7">
        <f t="shared" si="15"/>
        <v>0.60646565573770506</v>
      </c>
      <c r="K83" s="8">
        <v>142.63256000000001</v>
      </c>
      <c r="L83" s="8">
        <v>0.43</v>
      </c>
      <c r="M83" s="7">
        <f t="shared" si="16"/>
        <v>6.2939110070257629E-3</v>
      </c>
      <c r="N83" s="7">
        <f t="shared" si="17"/>
        <v>0.8977166393442626</v>
      </c>
    </row>
    <row r="84" spans="3:14" x14ac:dyDescent="0.2">
      <c r="C84" s="3">
        <v>121.04312</v>
      </c>
      <c r="D84" s="3">
        <v>0.41</v>
      </c>
      <c r="E84" s="7">
        <f t="shared" si="12"/>
        <v>6.0011709601873551E-3</v>
      </c>
      <c r="F84" s="7">
        <f t="shared" si="13"/>
        <v>0.72640045667447328</v>
      </c>
      <c r="G84" s="8">
        <v>97.612719999999996</v>
      </c>
      <c r="H84" s="8">
        <v>0.41</v>
      </c>
      <c r="I84" s="7">
        <f t="shared" si="14"/>
        <v>6.0011709601873551E-3</v>
      </c>
      <c r="J84" s="7">
        <f t="shared" si="15"/>
        <v>0.58579062060889941</v>
      </c>
      <c r="K84" s="8">
        <v>144.47352000000001</v>
      </c>
      <c r="L84" s="8">
        <v>0.41</v>
      </c>
      <c r="M84" s="7">
        <f t="shared" si="16"/>
        <v>6.0011709601873551E-3</v>
      </c>
      <c r="N84" s="7">
        <f t="shared" si="17"/>
        <v>0.86701029274004715</v>
      </c>
    </row>
    <row r="85" spans="3:14" x14ac:dyDescent="0.2">
      <c r="C85" s="3">
        <v>122.54935999999999</v>
      </c>
      <c r="D85" s="3">
        <v>0.39</v>
      </c>
      <c r="E85" s="7">
        <f t="shared" si="12"/>
        <v>5.7084309133489481E-3</v>
      </c>
      <c r="F85" s="7">
        <f t="shared" si="13"/>
        <v>0.69956455503512904</v>
      </c>
      <c r="G85" s="8">
        <v>98.826080000000005</v>
      </c>
      <c r="H85" s="8">
        <v>0.39</v>
      </c>
      <c r="I85" s="7">
        <f t="shared" si="14"/>
        <v>5.7084309133489481E-3</v>
      </c>
      <c r="J85" s="7">
        <f t="shared" si="15"/>
        <v>0.56414185011709628</v>
      </c>
      <c r="K85" s="8">
        <v>146.27264</v>
      </c>
      <c r="L85" s="8">
        <v>0.39</v>
      </c>
      <c r="M85" s="7">
        <f t="shared" si="16"/>
        <v>5.7084309133489481E-3</v>
      </c>
      <c r="N85" s="7">
        <f t="shared" si="17"/>
        <v>0.83498725995316181</v>
      </c>
    </row>
    <row r="86" spans="3:14" x14ac:dyDescent="0.2">
      <c r="C86" s="3">
        <v>124.0556</v>
      </c>
      <c r="D86" s="3">
        <v>0.37</v>
      </c>
      <c r="E86" s="7">
        <f t="shared" si="12"/>
        <v>5.4156908665105403E-3</v>
      </c>
      <c r="F86" s="7">
        <f t="shared" si="13"/>
        <v>0.67184677985948493</v>
      </c>
      <c r="G86" s="8">
        <v>100.03944</v>
      </c>
      <c r="H86" s="8">
        <v>0.37</v>
      </c>
      <c r="I86" s="7">
        <f t="shared" si="14"/>
        <v>5.4156908665105403E-3</v>
      </c>
      <c r="J86" s="7">
        <f t="shared" si="15"/>
        <v>0.54178268149882924</v>
      </c>
      <c r="K86" s="8">
        <v>148.07176000000001</v>
      </c>
      <c r="L86" s="8">
        <v>0.37</v>
      </c>
      <c r="M86" s="7">
        <f t="shared" si="16"/>
        <v>5.4156908665105403E-3</v>
      </c>
      <c r="N86" s="7">
        <f t="shared" si="17"/>
        <v>0.80191087822014084</v>
      </c>
    </row>
    <row r="87" spans="3:14" x14ac:dyDescent="0.2">
      <c r="C87" s="3">
        <v>125.56184</v>
      </c>
      <c r="D87" s="3">
        <v>0.35</v>
      </c>
      <c r="E87" s="7">
        <f t="shared" si="12"/>
        <v>5.1229508196721325E-3</v>
      </c>
      <c r="F87" s="7">
        <f t="shared" si="13"/>
        <v>0.64324713114754117</v>
      </c>
      <c r="G87" s="8">
        <v>101.25279999999999</v>
      </c>
      <c r="H87" s="8">
        <v>0.35</v>
      </c>
      <c r="I87" s="7">
        <f t="shared" si="14"/>
        <v>5.1229508196721325E-3</v>
      </c>
      <c r="J87" s="7">
        <f t="shared" si="15"/>
        <v>0.51871311475409843</v>
      </c>
      <c r="K87" s="8">
        <v>149.87088</v>
      </c>
      <c r="L87" s="8">
        <v>0.35</v>
      </c>
      <c r="M87" s="7">
        <f t="shared" si="16"/>
        <v>5.1229508196721325E-3</v>
      </c>
      <c r="N87" s="7">
        <f t="shared" si="17"/>
        <v>0.76778114754098381</v>
      </c>
    </row>
    <row r="88" spans="3:14" x14ac:dyDescent="0.2">
      <c r="C88" s="3">
        <v>127.06807999999999</v>
      </c>
      <c r="D88" s="3">
        <v>0.33</v>
      </c>
      <c r="E88" s="7">
        <f t="shared" si="12"/>
        <v>4.8302107728337255E-3</v>
      </c>
      <c r="F88" s="7">
        <f t="shared" si="13"/>
        <v>0.61376560889929765</v>
      </c>
      <c r="G88" s="8">
        <v>102.46616</v>
      </c>
      <c r="H88" s="8">
        <v>0.33</v>
      </c>
      <c r="I88" s="7">
        <f t="shared" si="14"/>
        <v>4.8302107728337255E-3</v>
      </c>
      <c r="J88" s="7">
        <f t="shared" si="15"/>
        <v>0.49493314988290421</v>
      </c>
      <c r="K88" s="8">
        <v>151.66999999999999</v>
      </c>
      <c r="L88" s="8">
        <v>0.33</v>
      </c>
      <c r="M88" s="7">
        <f t="shared" si="16"/>
        <v>4.8302107728337255E-3</v>
      </c>
      <c r="N88" s="7">
        <f t="shared" si="17"/>
        <v>0.73259806791569104</v>
      </c>
    </row>
    <row r="89" spans="3:14" x14ac:dyDescent="0.2">
      <c r="C89" s="3">
        <v>128.57432</v>
      </c>
      <c r="D89" s="3">
        <v>0.31</v>
      </c>
      <c r="E89" s="7">
        <f t="shared" si="12"/>
        <v>4.5374707259953177E-3</v>
      </c>
      <c r="F89" s="7">
        <f t="shared" si="13"/>
        <v>0.58340221311475426</v>
      </c>
      <c r="G89" s="8">
        <v>103.67952</v>
      </c>
      <c r="H89" s="8">
        <v>0.31</v>
      </c>
      <c r="I89" s="7">
        <f t="shared" si="14"/>
        <v>4.5374707259953177E-3</v>
      </c>
      <c r="J89" s="7">
        <f t="shared" si="15"/>
        <v>0.47044278688524604</v>
      </c>
      <c r="K89" s="8">
        <v>153.46912</v>
      </c>
      <c r="L89" s="8">
        <v>0.31</v>
      </c>
      <c r="M89" s="7">
        <f t="shared" si="16"/>
        <v>4.5374707259953177E-3</v>
      </c>
      <c r="N89" s="7">
        <f t="shared" si="17"/>
        <v>0.69636163934426254</v>
      </c>
    </row>
    <row r="90" spans="3:14" x14ac:dyDescent="0.2">
      <c r="C90" s="3">
        <v>130.1224</v>
      </c>
      <c r="D90" s="3">
        <v>0.28999999999999998</v>
      </c>
      <c r="E90" s="7"/>
      <c r="F90" s="7"/>
      <c r="G90" s="8">
        <v>104.93472</v>
      </c>
      <c r="H90" s="8">
        <v>0.28999999999999998</v>
      </c>
      <c r="I90" s="7"/>
      <c r="J90" s="7"/>
      <c r="K90" s="8">
        <v>155.31008</v>
      </c>
      <c r="L90" s="8">
        <v>0.28999999999999998</v>
      </c>
      <c r="M90" s="7"/>
      <c r="N90" s="7"/>
    </row>
    <row r="91" spans="3:14" x14ac:dyDescent="0.2">
      <c r="C91" s="3">
        <v>131.62863999999999</v>
      </c>
      <c r="D91" s="3">
        <v>0.27</v>
      </c>
      <c r="E91" s="7"/>
      <c r="F91" s="7"/>
      <c r="G91" s="8">
        <v>106.14807999999999</v>
      </c>
      <c r="H91" s="8">
        <v>0.27</v>
      </c>
      <c r="I91" s="7"/>
      <c r="J91" s="7"/>
      <c r="K91" s="8">
        <v>157.10919999999999</v>
      </c>
      <c r="L91" s="8">
        <v>0.27</v>
      </c>
      <c r="M91" s="7"/>
      <c r="N91" s="7"/>
    </row>
    <row r="92" spans="3:14" x14ac:dyDescent="0.2">
      <c r="C92" s="3">
        <v>133.13488000000001</v>
      </c>
      <c r="D92" s="3">
        <v>0.25</v>
      </c>
      <c r="E92" s="7"/>
      <c r="F92" s="7"/>
      <c r="G92" s="8">
        <v>107.36144</v>
      </c>
      <c r="H92" s="8">
        <v>0.25</v>
      </c>
      <c r="I92" s="7"/>
      <c r="J92" s="7"/>
      <c r="K92" s="8">
        <v>158.90832</v>
      </c>
      <c r="L92" s="8">
        <v>0.25</v>
      </c>
      <c r="M92" s="7"/>
      <c r="N92" s="7"/>
    </row>
    <row r="93" spans="3:14" x14ac:dyDescent="0.2">
      <c r="C93" s="3">
        <v>134.64112</v>
      </c>
      <c r="D93" s="3">
        <v>0.23</v>
      </c>
      <c r="E93" s="7"/>
      <c r="F93" s="7"/>
      <c r="G93" s="8">
        <v>108.5748</v>
      </c>
      <c r="H93" s="8">
        <v>0.23</v>
      </c>
      <c r="I93" s="7"/>
      <c r="J93" s="7"/>
      <c r="K93" s="8">
        <v>160.70743999999999</v>
      </c>
      <c r="L93" s="8">
        <v>0.23</v>
      </c>
      <c r="M93" s="7"/>
      <c r="N93" s="7"/>
    </row>
    <row r="94" spans="3:14" x14ac:dyDescent="0.2">
      <c r="C94" s="3">
        <v>136.14735999999999</v>
      </c>
      <c r="D94" s="3">
        <v>0.21</v>
      </c>
      <c r="E94" s="7"/>
      <c r="F94" s="7"/>
      <c r="G94" s="8">
        <v>109.78816</v>
      </c>
      <c r="H94" s="8">
        <v>0.21</v>
      </c>
      <c r="I94" s="7"/>
      <c r="J94" s="7"/>
      <c r="K94" s="8">
        <v>162.50656000000001</v>
      </c>
      <c r="L94" s="8">
        <v>0.21</v>
      </c>
      <c r="M94" s="7"/>
      <c r="N94" s="7"/>
    </row>
    <row r="95" spans="3:14" x14ac:dyDescent="0.2">
      <c r="C95" s="3">
        <v>137.65360000000001</v>
      </c>
      <c r="D95" s="3">
        <v>0.19</v>
      </c>
      <c r="E95" s="7"/>
      <c r="F95" s="7"/>
      <c r="G95" s="8">
        <v>111.00152</v>
      </c>
      <c r="H95" s="8">
        <v>0.19</v>
      </c>
      <c r="I95" s="7"/>
      <c r="J95" s="7"/>
      <c r="K95" s="8">
        <v>164.30568</v>
      </c>
      <c r="L95" s="8">
        <v>0.19</v>
      </c>
      <c r="M95" s="7"/>
      <c r="N95" s="7"/>
    </row>
    <row r="96" spans="3:14" x14ac:dyDescent="0.2">
      <c r="C96" s="3">
        <v>139.15984</v>
      </c>
      <c r="D96" s="3">
        <v>0.17</v>
      </c>
      <c r="E96" s="7"/>
      <c r="F96" s="7"/>
      <c r="G96" s="8">
        <v>112.21487999999999</v>
      </c>
      <c r="H96" s="8">
        <v>0.17</v>
      </c>
      <c r="I96" s="7"/>
      <c r="J96" s="7"/>
      <c r="K96" s="8">
        <v>166.10480000000001</v>
      </c>
      <c r="L96" s="8">
        <v>0.17</v>
      </c>
      <c r="M96" s="7"/>
      <c r="N96" s="7"/>
    </row>
    <row r="97" spans="3:14" x14ac:dyDescent="0.2">
      <c r="C97" s="3">
        <v>140.70792</v>
      </c>
      <c r="D97" s="3">
        <v>0.15</v>
      </c>
      <c r="E97" s="7"/>
      <c r="F97" s="7"/>
      <c r="G97" s="8">
        <v>113.47008</v>
      </c>
      <c r="H97" s="8">
        <v>0.15</v>
      </c>
      <c r="I97" s="7"/>
      <c r="J97" s="7"/>
      <c r="K97" s="8">
        <v>167.94576000000001</v>
      </c>
      <c r="L97" s="8">
        <v>0.15</v>
      </c>
      <c r="M97" s="7"/>
      <c r="N97" s="7"/>
    </row>
    <row r="98" spans="3:14" x14ac:dyDescent="0.2">
      <c r="C98" s="3">
        <v>142.21415999999999</v>
      </c>
      <c r="D98" s="3">
        <v>0.13</v>
      </c>
      <c r="E98" s="7"/>
      <c r="F98" s="7"/>
      <c r="G98" s="8">
        <v>114.68344</v>
      </c>
      <c r="H98" s="8">
        <v>0.13</v>
      </c>
      <c r="I98" s="7"/>
      <c r="J98" s="7"/>
      <c r="K98" s="8">
        <v>169.74487999999999</v>
      </c>
      <c r="L98" s="8">
        <v>0.13</v>
      </c>
      <c r="M98" s="7"/>
      <c r="N98" s="7"/>
    </row>
    <row r="99" spans="3:14" x14ac:dyDescent="0.2">
      <c r="C99" s="3">
        <v>143.72040000000001</v>
      </c>
      <c r="D99" s="3">
        <v>0.11</v>
      </c>
      <c r="E99" s="7"/>
      <c r="F99" s="7"/>
      <c r="G99" s="8">
        <v>115.8968</v>
      </c>
      <c r="H99" s="8">
        <v>0.11</v>
      </c>
      <c r="I99" s="7"/>
      <c r="J99" s="7"/>
      <c r="K99" s="8">
        <v>171.54400000000001</v>
      </c>
      <c r="L99" s="8">
        <v>0.11</v>
      </c>
      <c r="M99" s="7"/>
      <c r="N99" s="7"/>
    </row>
    <row r="100" spans="3:14" x14ac:dyDescent="0.2">
      <c r="C100" s="3">
        <v>145.22664</v>
      </c>
      <c r="D100" s="3">
        <v>0.09</v>
      </c>
      <c r="E100" s="7"/>
      <c r="F100" s="7"/>
      <c r="G100" s="8">
        <v>117.11015999999999</v>
      </c>
      <c r="H100" s="8">
        <v>0.09</v>
      </c>
      <c r="I100" s="7"/>
      <c r="J100" s="7"/>
      <c r="K100" s="8">
        <v>173.34312</v>
      </c>
      <c r="L100" s="8">
        <v>0.09</v>
      </c>
      <c r="M100" s="7"/>
      <c r="N100" s="7"/>
    </row>
    <row r="101" spans="3:14" x14ac:dyDescent="0.2">
      <c r="C101" s="3">
        <v>146.73287999999999</v>
      </c>
      <c r="D101" s="3">
        <v>7.0000000000000007E-2</v>
      </c>
      <c r="E101" s="7"/>
      <c r="F101" s="7"/>
      <c r="G101" s="8">
        <v>118.32352</v>
      </c>
      <c r="H101" s="8">
        <v>7.0000000000000007E-2</v>
      </c>
      <c r="I101" s="7"/>
      <c r="J101" s="7"/>
      <c r="K101" s="8">
        <v>175.14223999999999</v>
      </c>
      <c r="L101" s="8">
        <v>7.0000000000000007E-2</v>
      </c>
      <c r="M101" s="7"/>
      <c r="N101" s="7"/>
    </row>
    <row r="102" spans="3:14" x14ac:dyDescent="0.2">
      <c r="C102" s="3">
        <v>148.23912000000001</v>
      </c>
      <c r="D102" s="3">
        <v>0.04</v>
      </c>
      <c r="E102" s="7"/>
      <c r="F102" s="7"/>
      <c r="G102" s="8">
        <v>119.53688</v>
      </c>
      <c r="H102" s="8">
        <v>0.04</v>
      </c>
      <c r="I102" s="7"/>
      <c r="J102" s="7"/>
      <c r="K102" s="8">
        <v>176.94136</v>
      </c>
      <c r="L102" s="8">
        <v>0.04</v>
      </c>
      <c r="M102" s="7"/>
      <c r="N102" s="7"/>
    </row>
    <row r="103" spans="3:14" x14ac:dyDescent="0.2">
      <c r="C103" s="3">
        <v>149.78720000000001</v>
      </c>
      <c r="D103" s="3">
        <v>0.02</v>
      </c>
      <c r="E103" s="7"/>
      <c r="F103" s="7"/>
      <c r="G103" s="8">
        <v>120.79208</v>
      </c>
      <c r="H103" s="8">
        <v>0.02</v>
      </c>
      <c r="I103" s="7"/>
      <c r="J103" s="7"/>
      <c r="K103" s="8">
        <v>178.78232</v>
      </c>
      <c r="L103" s="8">
        <v>0.02</v>
      </c>
      <c r="M103" s="7"/>
      <c r="N103" s="7"/>
    </row>
    <row r="104" spans="3:14" x14ac:dyDescent="0.2">
      <c r="C104" s="3">
        <v>151.29344</v>
      </c>
      <c r="D104" s="3">
        <v>0</v>
      </c>
      <c r="E104" s="7"/>
      <c r="F104" s="7"/>
      <c r="G104" s="8">
        <v>122.00543999999999</v>
      </c>
      <c r="H104" s="8">
        <v>0</v>
      </c>
      <c r="I104" s="7"/>
      <c r="J104" s="7"/>
      <c r="K104" s="8">
        <v>180.58143999999999</v>
      </c>
      <c r="L104" s="8">
        <v>0</v>
      </c>
      <c r="M104" s="7"/>
      <c r="N104" s="7"/>
    </row>
    <row r="105" spans="3:14" x14ac:dyDescent="0.2">
      <c r="C105" s="3"/>
      <c r="D105" s="3"/>
      <c r="E105" s="7"/>
      <c r="F105" s="7"/>
      <c r="G105" s="8"/>
      <c r="H105" s="8"/>
      <c r="I105" s="7"/>
      <c r="J105" s="7"/>
      <c r="K105" s="8"/>
      <c r="L105" s="8"/>
      <c r="M105" s="7"/>
      <c r="N105" s="7"/>
    </row>
    <row r="106" spans="3:14" x14ac:dyDescent="0.2">
      <c r="C106" s="3"/>
      <c r="D106" s="3"/>
      <c r="E106" s="7"/>
      <c r="F106" s="7"/>
      <c r="G106" s="8"/>
      <c r="H106" s="8"/>
      <c r="I106" s="7"/>
      <c r="J106" s="7"/>
      <c r="K106" s="8"/>
      <c r="L106" s="8"/>
      <c r="M106" s="7"/>
      <c r="N106" s="7"/>
    </row>
    <row r="107" spans="3:14" x14ac:dyDescent="0.2">
      <c r="C107" s="3"/>
      <c r="D107" s="3"/>
      <c r="E107" s="7"/>
      <c r="F107" s="7"/>
      <c r="G107" s="8"/>
      <c r="H107" s="8"/>
      <c r="I107" s="7"/>
      <c r="J107" s="7"/>
      <c r="K107" s="8"/>
      <c r="L107" s="8"/>
      <c r="M107" s="7"/>
      <c r="N107" s="7"/>
    </row>
    <row r="108" spans="3:14" x14ac:dyDescent="0.2">
      <c r="C108" s="3"/>
      <c r="D108" s="3"/>
      <c r="E108" s="7"/>
      <c r="F108" s="7"/>
      <c r="G108" s="8"/>
      <c r="H108" s="8"/>
      <c r="I108" s="7"/>
      <c r="J108" s="7"/>
      <c r="K108" s="8"/>
      <c r="L108" s="8"/>
      <c r="M108" s="7"/>
      <c r="N108" s="7"/>
    </row>
    <row r="109" spans="3:14" x14ac:dyDescent="0.2">
      <c r="C109" s="3"/>
      <c r="D109" s="3"/>
      <c r="E109" s="7"/>
      <c r="F109" s="7"/>
      <c r="G109" s="8"/>
      <c r="H109" s="8"/>
      <c r="I109" s="7"/>
      <c r="J109" s="7"/>
      <c r="K109" s="8"/>
      <c r="L109" s="8"/>
      <c r="M109" s="7"/>
      <c r="N109" s="7"/>
    </row>
    <row r="110" spans="3:14" x14ac:dyDescent="0.2">
      <c r="C110" s="3"/>
      <c r="D110" s="3"/>
      <c r="E110" s="7"/>
      <c r="F110" s="7"/>
      <c r="G110" s="8"/>
      <c r="H110" s="8"/>
      <c r="I110" s="7"/>
      <c r="J110" s="7"/>
      <c r="K110" s="8"/>
      <c r="L110" s="8"/>
      <c r="M110" s="7"/>
      <c r="N110" s="7"/>
    </row>
    <row r="111" spans="3:14" x14ac:dyDescent="0.2">
      <c r="C111" s="3"/>
      <c r="D111" s="3"/>
      <c r="E111" s="7"/>
      <c r="F111" s="7"/>
      <c r="G111" s="8"/>
      <c r="H111" s="8"/>
      <c r="I111" s="7"/>
      <c r="J111" s="7"/>
      <c r="K111" s="8"/>
      <c r="L111" s="8"/>
      <c r="M111" s="7"/>
      <c r="N111" s="7"/>
    </row>
    <row r="112" spans="3:14" x14ac:dyDescent="0.2">
      <c r="C112" s="3"/>
      <c r="D112" s="3"/>
      <c r="E112" s="7"/>
      <c r="F112" s="7"/>
      <c r="G112" s="8"/>
      <c r="H112" s="8"/>
      <c r="I112" s="7"/>
      <c r="J112" s="7"/>
      <c r="K112" s="8"/>
      <c r="L112" s="8"/>
      <c r="M112" s="7"/>
      <c r="N112" s="7"/>
    </row>
    <row r="113" spans="3:14" x14ac:dyDescent="0.2">
      <c r="C113" s="3"/>
      <c r="D113" s="3"/>
      <c r="E113" s="7"/>
      <c r="F113" s="7"/>
      <c r="G113" s="8"/>
      <c r="H113" s="8"/>
      <c r="I113" s="7"/>
      <c r="J113" s="7"/>
      <c r="K113" s="8"/>
      <c r="L113" s="8"/>
      <c r="M113" s="7"/>
      <c r="N113" s="7"/>
    </row>
    <row r="114" spans="3:14" x14ac:dyDescent="0.2">
      <c r="C114" s="3"/>
      <c r="D114" s="3"/>
      <c r="E114" s="7"/>
      <c r="F114" s="7"/>
      <c r="G114" s="8"/>
      <c r="H114" s="8"/>
      <c r="I114" s="7"/>
      <c r="J114" s="7"/>
      <c r="K114" s="8"/>
      <c r="L114" s="8"/>
      <c r="M114" s="7"/>
      <c r="N114" s="7"/>
    </row>
    <row r="115" spans="3:14" x14ac:dyDescent="0.2">
      <c r="C115" s="3"/>
      <c r="D115" s="3"/>
      <c r="E115" s="7"/>
      <c r="F115" s="7"/>
      <c r="G115" s="8"/>
      <c r="H115" s="8"/>
      <c r="I115" s="7"/>
      <c r="J115" s="7"/>
      <c r="K115" s="8"/>
      <c r="L115" s="8"/>
      <c r="M115" s="7"/>
      <c r="N115" s="7"/>
    </row>
    <row r="116" spans="3:14" x14ac:dyDescent="0.2">
      <c r="C116" s="3"/>
      <c r="D116" s="3"/>
      <c r="E116" s="7"/>
      <c r="F116" s="7"/>
      <c r="G116" s="8"/>
      <c r="H116" s="8"/>
      <c r="I116" s="7"/>
      <c r="J116" s="7"/>
      <c r="K116" s="8"/>
      <c r="L116" s="8"/>
      <c r="M116" s="7"/>
      <c r="N116" s="7"/>
    </row>
    <row r="117" spans="3:14" x14ac:dyDescent="0.2">
      <c r="C117" s="3"/>
      <c r="D117" s="3"/>
      <c r="E117" s="7"/>
      <c r="F117" s="7"/>
      <c r="G117" s="8"/>
      <c r="H117" s="8"/>
      <c r="I117" s="7"/>
      <c r="J117" s="7"/>
      <c r="K117" s="8"/>
      <c r="L117" s="8"/>
      <c r="M117" s="7"/>
      <c r="N117" s="7"/>
    </row>
    <row r="118" spans="3:14" x14ac:dyDescent="0.2">
      <c r="C118" s="3"/>
      <c r="D118" s="3"/>
      <c r="E118" s="7"/>
      <c r="F118" s="7"/>
      <c r="G118" s="8"/>
      <c r="H118" s="8"/>
      <c r="I118" s="7"/>
      <c r="J118" s="7"/>
      <c r="K118" s="8"/>
      <c r="L118" s="8"/>
      <c r="M118" s="7"/>
      <c r="N118" s="7"/>
    </row>
    <row r="119" spans="3:14" x14ac:dyDescent="0.2">
      <c r="C119" s="3"/>
      <c r="D119" s="3"/>
      <c r="E119" s="7"/>
      <c r="F119" s="7"/>
      <c r="G119" s="8"/>
      <c r="H119" s="8"/>
      <c r="I119" s="7"/>
      <c r="J119" s="7"/>
      <c r="K119" s="8"/>
      <c r="L119" s="8"/>
      <c r="M119" s="7"/>
      <c r="N119" s="7"/>
    </row>
    <row r="120" spans="3:14" x14ac:dyDescent="0.2">
      <c r="C120" s="3"/>
      <c r="D120" s="3"/>
      <c r="E120" s="7"/>
      <c r="F120" s="7"/>
      <c r="G120" s="8"/>
      <c r="H120" s="8"/>
      <c r="I120" s="7"/>
      <c r="J120" s="7"/>
      <c r="K120" s="8"/>
      <c r="L120" s="8"/>
      <c r="M120" s="7"/>
      <c r="N120" s="7"/>
    </row>
    <row r="121" spans="3:14" x14ac:dyDescent="0.2">
      <c r="C121" s="3"/>
      <c r="D121" s="3"/>
      <c r="E121" s="7"/>
      <c r="F121" s="7"/>
      <c r="G121" s="8"/>
      <c r="H121" s="8"/>
      <c r="I121" s="7"/>
      <c r="J121" s="7"/>
      <c r="K121" s="8"/>
      <c r="L121" s="8"/>
      <c r="M121" s="7"/>
      <c r="N121" s="7"/>
    </row>
    <row r="122" spans="3:14" x14ac:dyDescent="0.2">
      <c r="C122" s="3"/>
      <c r="D122" s="3"/>
      <c r="E122" s="7"/>
      <c r="F122" s="7"/>
      <c r="G122" s="8"/>
      <c r="H122" s="8"/>
      <c r="I122" s="7"/>
      <c r="J122" s="7"/>
      <c r="K122" s="8"/>
      <c r="L122" s="8"/>
      <c r="M122" s="7"/>
      <c r="N122" s="7"/>
    </row>
    <row r="124" spans="3:14" x14ac:dyDescent="0.2">
      <c r="G124" s="1" t="s">
        <v>17</v>
      </c>
      <c r="H124" s="1" t="s">
        <v>17</v>
      </c>
    </row>
    <row r="125" spans="3:14" x14ac:dyDescent="0.2">
      <c r="G125" s="1" t="s">
        <v>17</v>
      </c>
      <c r="H125" s="1" t="s">
        <v>17</v>
      </c>
    </row>
    <row r="126" spans="3:14" x14ac:dyDescent="0.2">
      <c r="G126" s="1" t="s">
        <v>17</v>
      </c>
      <c r="H126" s="1" t="s">
        <v>17</v>
      </c>
    </row>
    <row r="127" spans="3:14" x14ac:dyDescent="0.2">
      <c r="G127" s="1" t="s">
        <v>17</v>
      </c>
      <c r="H127" s="1" t="s">
        <v>17</v>
      </c>
    </row>
    <row r="128" spans="3:14" x14ac:dyDescent="0.2">
      <c r="H128" s="1" t="s">
        <v>17</v>
      </c>
    </row>
    <row r="129" spans="8:8" x14ac:dyDescent="0.2">
      <c r="H129" s="1" t="s">
        <v>17</v>
      </c>
    </row>
    <row r="130" spans="8:8" x14ac:dyDescent="0.2">
      <c r="H130" s="1" t="s">
        <v>17</v>
      </c>
    </row>
  </sheetData>
  <mergeCells count="3">
    <mergeCell ref="C3:D3"/>
    <mergeCell ref="G3:H3"/>
    <mergeCell ref="K3:L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xbdatapc@outlook.com</cp:lastModifiedBy>
  <dcterms:created xsi:type="dcterms:W3CDTF">2019-10-09T01:48:31Z</dcterms:created>
  <dcterms:modified xsi:type="dcterms:W3CDTF">2023-10-19T03:07:57Z</dcterms:modified>
</cp:coreProperties>
</file>