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y Drive\C3H3 + C5H8\Pentadiene_data\"/>
    </mc:Choice>
  </mc:AlternateContent>
  <bookViews>
    <workbookView xWindow="-105" yWindow="-105" windowWidth="23250" windowHeight="12570"/>
  </bookViews>
  <sheets>
    <sheet name="PET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B9" i="1"/>
  <c r="I5" i="1"/>
  <c r="F2" i="1"/>
  <c r="B6" i="1"/>
  <c r="A40" i="1" l="1"/>
  <c r="B22" i="1"/>
  <c r="B21" i="1"/>
  <c r="B20" i="1"/>
  <c r="B15" i="1"/>
  <c r="B14" i="1"/>
  <c r="B13" i="1"/>
  <c r="J2" i="1"/>
  <c r="D2" i="1" l="1"/>
  <c r="E4" i="1" s="1"/>
  <c r="F4" i="1" s="1"/>
  <c r="B24" i="1" l="1"/>
  <c r="B23" i="1"/>
  <c r="B33" i="1" s="1"/>
  <c r="B16" i="1"/>
  <c r="L2" i="1"/>
  <c r="H2" i="1"/>
  <c r="M76" i="1" l="1"/>
  <c r="N76" i="1" s="1"/>
  <c r="M54" i="1"/>
  <c r="N54" i="1" s="1"/>
  <c r="M62" i="1"/>
  <c r="N62" i="1" s="1"/>
  <c r="M55" i="1"/>
  <c r="N55" i="1" s="1"/>
  <c r="I76" i="1"/>
  <c r="J76" i="1" s="1"/>
  <c r="I55" i="1"/>
  <c r="J55" i="1" s="1"/>
  <c r="E51" i="1"/>
  <c r="F51" i="1" s="1"/>
  <c r="E76" i="1"/>
  <c r="F76" i="1" s="1"/>
  <c r="M53" i="1"/>
  <c r="N53" i="1" s="1"/>
  <c r="M51" i="1"/>
  <c r="N51" i="1" s="1"/>
  <c r="M74" i="1"/>
  <c r="N74" i="1" s="1"/>
  <c r="M65" i="1"/>
  <c r="N65" i="1" s="1"/>
  <c r="M52" i="1"/>
  <c r="N52" i="1" s="1"/>
  <c r="M75" i="1"/>
  <c r="N75" i="1" s="1"/>
  <c r="M66" i="1"/>
  <c r="N66" i="1" s="1"/>
  <c r="M64" i="1"/>
  <c r="N64" i="1" s="1"/>
  <c r="M63" i="1"/>
  <c r="N63" i="1" s="1"/>
  <c r="I51" i="1"/>
  <c r="J51" i="1" s="1"/>
  <c r="I60" i="1"/>
  <c r="J60" i="1" s="1"/>
  <c r="I54" i="1"/>
  <c r="J54" i="1" s="1"/>
  <c r="I63" i="1"/>
  <c r="J63" i="1" s="1"/>
  <c r="I53" i="1"/>
  <c r="J53" i="1" s="1"/>
  <c r="I75" i="1"/>
  <c r="J75" i="1" s="1"/>
  <c r="I61" i="1"/>
  <c r="J61" i="1" s="1"/>
  <c r="I72" i="1"/>
  <c r="J72" i="1" s="1"/>
  <c r="I70" i="1"/>
  <c r="J70" i="1" s="1"/>
  <c r="I69" i="1"/>
  <c r="J69" i="1" s="1"/>
  <c r="I57" i="1"/>
  <c r="J57" i="1" s="1"/>
  <c r="I65" i="1"/>
  <c r="J65" i="1" s="1"/>
  <c r="I52" i="1"/>
  <c r="J52" i="1" s="1"/>
  <c r="I74" i="1"/>
  <c r="J74" i="1" s="1"/>
  <c r="I73" i="1"/>
  <c r="J73" i="1" s="1"/>
  <c r="I71" i="1"/>
  <c r="J71" i="1" s="1"/>
  <c r="I58" i="1"/>
  <c r="J58" i="1" s="1"/>
  <c r="I68" i="1"/>
  <c r="J68" i="1" s="1"/>
  <c r="I56" i="1"/>
  <c r="J56" i="1" s="1"/>
  <c r="I66" i="1"/>
  <c r="J66" i="1" s="1"/>
  <c r="I64" i="1"/>
  <c r="J64" i="1" s="1"/>
  <c r="I62" i="1"/>
  <c r="J62" i="1" s="1"/>
  <c r="I59" i="1"/>
  <c r="J59" i="1" s="1"/>
  <c r="I67" i="1"/>
  <c r="J67" i="1" s="1"/>
  <c r="M72" i="1"/>
  <c r="N72" i="1" s="1"/>
  <c r="M60" i="1"/>
  <c r="N60" i="1" s="1"/>
  <c r="M73" i="1"/>
  <c r="N73" i="1" s="1"/>
  <c r="M61" i="1"/>
  <c r="N61" i="1" s="1"/>
  <c r="M71" i="1"/>
  <c r="N71" i="1" s="1"/>
  <c r="M59" i="1"/>
  <c r="N59" i="1" s="1"/>
  <c r="M70" i="1"/>
  <c r="N70" i="1" s="1"/>
  <c r="M58" i="1"/>
  <c r="N58" i="1" s="1"/>
  <c r="M69" i="1"/>
  <c r="N69" i="1" s="1"/>
  <c r="M57" i="1"/>
  <c r="N57" i="1" s="1"/>
  <c r="M68" i="1"/>
  <c r="N68" i="1" s="1"/>
  <c r="M56" i="1"/>
  <c r="N56" i="1" s="1"/>
  <c r="M67" i="1"/>
  <c r="N67" i="1" s="1"/>
  <c r="E74" i="1"/>
  <c r="F74" i="1" s="1"/>
  <c r="E61" i="1"/>
  <c r="F61" i="1" s="1"/>
  <c r="E72" i="1"/>
  <c r="F72" i="1" s="1"/>
  <c r="E62" i="1"/>
  <c r="F62" i="1" s="1"/>
  <c r="E60" i="1"/>
  <c r="F60" i="1" s="1"/>
  <c r="E70" i="1"/>
  <c r="F70" i="1" s="1"/>
  <c r="E73" i="1"/>
  <c r="F73" i="1" s="1"/>
  <c r="E71" i="1"/>
  <c r="F71" i="1" s="1"/>
  <c r="E59" i="1"/>
  <c r="F59" i="1" s="1"/>
  <c r="E58" i="1"/>
  <c r="F58" i="1" s="1"/>
  <c r="E69" i="1"/>
  <c r="F69" i="1" s="1"/>
  <c r="E57" i="1"/>
  <c r="F57" i="1" s="1"/>
  <c r="E68" i="1"/>
  <c r="F68" i="1" s="1"/>
  <c r="E56" i="1"/>
  <c r="F56" i="1" s="1"/>
  <c r="E67" i="1"/>
  <c r="F67" i="1" s="1"/>
  <c r="E55" i="1"/>
  <c r="F55" i="1" s="1"/>
  <c r="E66" i="1"/>
  <c r="F66" i="1" s="1"/>
  <c r="E54" i="1"/>
  <c r="F54" i="1" s="1"/>
  <c r="E65" i="1"/>
  <c r="F65" i="1" s="1"/>
  <c r="E53" i="1"/>
  <c r="F53" i="1" s="1"/>
  <c r="E64" i="1"/>
  <c r="F64" i="1" s="1"/>
  <c r="E52" i="1"/>
  <c r="F52" i="1" s="1"/>
  <c r="E75" i="1"/>
  <c r="F75" i="1" s="1"/>
  <c r="E63" i="1"/>
  <c r="F63" i="1" s="1"/>
  <c r="M5" i="1" l="1"/>
  <c r="N5" i="1" s="1"/>
  <c r="I4" i="1"/>
  <c r="E5" i="1" l="1"/>
  <c r="F5" i="1" s="1"/>
  <c r="M11" i="1"/>
  <c r="N11" i="1" s="1"/>
  <c r="I10" i="1"/>
  <c r="J10" i="1" s="1"/>
  <c r="M41" i="1" l="1"/>
  <c r="N41" i="1" s="1"/>
  <c r="M46" i="1"/>
  <c r="N46" i="1" s="1"/>
  <c r="M32" i="1"/>
  <c r="N32" i="1" s="1"/>
  <c r="M18" i="1"/>
  <c r="N18" i="1" s="1"/>
  <c r="M7" i="1"/>
  <c r="N7" i="1" s="1"/>
  <c r="M42" i="1"/>
  <c r="N42" i="1" s="1"/>
  <c r="M31" i="1"/>
  <c r="N31" i="1" s="1"/>
  <c r="M17" i="1"/>
  <c r="N17" i="1" s="1"/>
  <c r="M6" i="1"/>
  <c r="N6" i="1" s="1"/>
  <c r="M50" i="1"/>
  <c r="N50" i="1" s="1"/>
  <c r="M39" i="1"/>
  <c r="N39" i="1" s="1"/>
  <c r="M25" i="1"/>
  <c r="N25" i="1" s="1"/>
  <c r="M14" i="1"/>
  <c r="N14" i="1" s="1"/>
  <c r="M16" i="1"/>
  <c r="N16" i="1" s="1"/>
  <c r="M49" i="1"/>
  <c r="N49" i="1" s="1"/>
  <c r="M38" i="1"/>
  <c r="N38" i="1" s="1"/>
  <c r="M24" i="1"/>
  <c r="N24" i="1" s="1"/>
  <c r="M10" i="1"/>
  <c r="N10" i="1" s="1"/>
  <c r="M30" i="1"/>
  <c r="N30" i="1" s="1"/>
  <c r="M26" i="1"/>
  <c r="N26" i="1" s="1"/>
  <c r="M15" i="1"/>
  <c r="N15" i="1" s="1"/>
  <c r="M48" i="1"/>
  <c r="N48" i="1" s="1"/>
  <c r="M34" i="1"/>
  <c r="N34" i="1" s="1"/>
  <c r="M23" i="1"/>
  <c r="N23" i="1" s="1"/>
  <c r="M9" i="1"/>
  <c r="N9" i="1" s="1"/>
  <c r="M40" i="1"/>
  <c r="N40" i="1" s="1"/>
  <c r="M47" i="1"/>
  <c r="N47" i="1" s="1"/>
  <c r="M33" i="1"/>
  <c r="N33" i="1" s="1"/>
  <c r="M22" i="1"/>
  <c r="N22" i="1" s="1"/>
  <c r="M8" i="1"/>
  <c r="N8" i="1" s="1"/>
  <c r="I14" i="1"/>
  <c r="J14" i="1" s="1"/>
  <c r="I9" i="1"/>
  <c r="J9" i="1" s="1"/>
  <c r="I8" i="1"/>
  <c r="J8" i="1" s="1"/>
  <c r="I39" i="1"/>
  <c r="J39" i="1" s="1"/>
  <c r="I23" i="1"/>
  <c r="J23" i="1" s="1"/>
  <c r="I7" i="1"/>
  <c r="J7" i="1" s="1"/>
  <c r="I46" i="1"/>
  <c r="J46" i="1" s="1"/>
  <c r="I40" i="1"/>
  <c r="J40" i="1" s="1"/>
  <c r="I38" i="1"/>
  <c r="J38" i="1" s="1"/>
  <c r="I22" i="1"/>
  <c r="J22" i="1" s="1"/>
  <c r="I6" i="1"/>
  <c r="J6" i="1" s="1"/>
  <c r="I30" i="1"/>
  <c r="J30" i="1" s="1"/>
  <c r="I33" i="1"/>
  <c r="J33" i="1" s="1"/>
  <c r="I17" i="1"/>
  <c r="J17" i="1" s="1"/>
  <c r="I41" i="1"/>
  <c r="J41" i="1" s="1"/>
  <c r="I25" i="1"/>
  <c r="J25" i="1" s="1"/>
  <c r="I24" i="1"/>
  <c r="J24" i="1" s="1"/>
  <c r="I49" i="1"/>
  <c r="J49" i="1" s="1"/>
  <c r="I48" i="1"/>
  <c r="J48" i="1" s="1"/>
  <c r="I32" i="1"/>
  <c r="J32" i="1" s="1"/>
  <c r="I16" i="1"/>
  <c r="J16" i="1" s="1"/>
  <c r="I47" i="1"/>
  <c r="J47" i="1" s="1"/>
  <c r="I31" i="1"/>
  <c r="J31" i="1" s="1"/>
  <c r="I15" i="1"/>
  <c r="J15" i="1" s="1"/>
  <c r="I44" i="1"/>
  <c r="J44" i="1" s="1"/>
  <c r="I36" i="1"/>
  <c r="J36" i="1" s="1"/>
  <c r="I28" i="1"/>
  <c r="J28" i="1" s="1"/>
  <c r="I20" i="1"/>
  <c r="J20" i="1" s="1"/>
  <c r="I12" i="1"/>
  <c r="J12" i="1" s="1"/>
  <c r="M45" i="1"/>
  <c r="N45" i="1" s="1"/>
  <c r="M37" i="1"/>
  <c r="N37" i="1" s="1"/>
  <c r="M29" i="1"/>
  <c r="N29" i="1" s="1"/>
  <c r="M21" i="1"/>
  <c r="N21" i="1" s="1"/>
  <c r="M13" i="1"/>
  <c r="N13" i="1" s="1"/>
  <c r="I45" i="1"/>
  <c r="J45" i="1" s="1"/>
  <c r="I29" i="1"/>
  <c r="J29" i="1" s="1"/>
  <c r="I21" i="1"/>
  <c r="J21" i="1" s="1"/>
  <c r="I43" i="1"/>
  <c r="J43" i="1" s="1"/>
  <c r="I35" i="1"/>
  <c r="J35" i="1" s="1"/>
  <c r="I27" i="1"/>
  <c r="J27" i="1" s="1"/>
  <c r="I19" i="1"/>
  <c r="J19" i="1" s="1"/>
  <c r="I11" i="1"/>
  <c r="J11" i="1" s="1"/>
  <c r="M44" i="1"/>
  <c r="N44" i="1" s="1"/>
  <c r="M36" i="1"/>
  <c r="N36" i="1" s="1"/>
  <c r="M28" i="1"/>
  <c r="N28" i="1" s="1"/>
  <c r="M20" i="1"/>
  <c r="N20" i="1" s="1"/>
  <c r="M12" i="1"/>
  <c r="N12" i="1" s="1"/>
  <c r="I37" i="1"/>
  <c r="J37" i="1" s="1"/>
  <c r="I13" i="1"/>
  <c r="J13" i="1" s="1"/>
  <c r="I50" i="1"/>
  <c r="J50" i="1" s="1"/>
  <c r="I42" i="1"/>
  <c r="J42" i="1" s="1"/>
  <c r="I34" i="1"/>
  <c r="J34" i="1" s="1"/>
  <c r="I26" i="1"/>
  <c r="J26" i="1" s="1"/>
  <c r="I18" i="1"/>
  <c r="J18" i="1" s="1"/>
  <c r="M43" i="1"/>
  <c r="N43" i="1" s="1"/>
  <c r="M35" i="1"/>
  <c r="N35" i="1" s="1"/>
  <c r="M27" i="1"/>
  <c r="N27" i="1" s="1"/>
  <c r="M19" i="1"/>
  <c r="N19" i="1" s="1"/>
  <c r="E18" i="1"/>
  <c r="F18" i="1" s="1"/>
  <c r="I2" i="1" l="1"/>
  <c r="J5" i="1"/>
  <c r="M4" i="1"/>
  <c r="M2" i="1" s="1"/>
  <c r="J4" i="1"/>
  <c r="E13" i="1"/>
  <c r="F13" i="1" s="1"/>
  <c r="E6" i="1"/>
  <c r="E22" i="1"/>
  <c r="F22" i="1" s="1"/>
  <c r="E11" i="1"/>
  <c r="F11" i="1" s="1"/>
  <c r="E20" i="1"/>
  <c r="F20" i="1" s="1"/>
  <c r="E15" i="1"/>
  <c r="F15" i="1" s="1"/>
  <c r="E8" i="1"/>
  <c r="F8" i="1" s="1"/>
  <c r="B17" i="1"/>
  <c r="E24" i="1"/>
  <c r="F24" i="1" s="1"/>
  <c r="E26" i="1"/>
  <c r="F26" i="1" s="1"/>
  <c r="E28" i="1"/>
  <c r="F28" i="1" s="1"/>
  <c r="E30" i="1"/>
  <c r="F30" i="1" s="1"/>
  <c r="E32" i="1"/>
  <c r="F32" i="1" s="1"/>
  <c r="E34" i="1"/>
  <c r="F34" i="1" s="1"/>
  <c r="E36" i="1"/>
  <c r="F36" i="1" s="1"/>
  <c r="E38" i="1"/>
  <c r="F38" i="1" s="1"/>
  <c r="E40" i="1"/>
  <c r="F40" i="1" s="1"/>
  <c r="E42" i="1"/>
  <c r="F42" i="1" s="1"/>
  <c r="E44" i="1"/>
  <c r="F44" i="1" s="1"/>
  <c r="E46" i="1"/>
  <c r="F46" i="1" s="1"/>
  <c r="E48" i="1"/>
  <c r="F48" i="1" s="1"/>
  <c r="E50" i="1"/>
  <c r="F50" i="1" s="1"/>
  <c r="E17" i="1"/>
  <c r="F17" i="1" s="1"/>
  <c r="E21" i="1"/>
  <c r="F21" i="1" s="1"/>
  <c r="E19" i="1"/>
  <c r="F19" i="1" s="1"/>
  <c r="E12" i="1"/>
  <c r="F12" i="1" s="1"/>
  <c r="E14" i="1"/>
  <c r="F14" i="1" s="1"/>
  <c r="E23" i="1"/>
  <c r="F23" i="1" s="1"/>
  <c r="E7" i="1"/>
  <c r="F7" i="1" s="1"/>
  <c r="E16" i="1"/>
  <c r="F16" i="1" s="1"/>
  <c r="E25" i="1"/>
  <c r="F25" i="1" s="1"/>
  <c r="E27" i="1"/>
  <c r="F27" i="1" s="1"/>
  <c r="E29" i="1"/>
  <c r="F29" i="1" s="1"/>
  <c r="E31" i="1"/>
  <c r="F31" i="1" s="1"/>
  <c r="E33" i="1"/>
  <c r="F33" i="1" s="1"/>
  <c r="E35" i="1"/>
  <c r="F35" i="1" s="1"/>
  <c r="E37" i="1"/>
  <c r="F37" i="1" s="1"/>
  <c r="E39" i="1"/>
  <c r="F39" i="1" s="1"/>
  <c r="E41" i="1"/>
  <c r="F41" i="1" s="1"/>
  <c r="E43" i="1"/>
  <c r="F43" i="1" s="1"/>
  <c r="E45" i="1"/>
  <c r="F45" i="1" s="1"/>
  <c r="E47" i="1"/>
  <c r="F47" i="1" s="1"/>
  <c r="E49" i="1"/>
  <c r="F49" i="1" s="1"/>
  <c r="E10" i="1"/>
  <c r="F10" i="1" s="1"/>
  <c r="E9" i="1"/>
  <c r="F9" i="1" s="1"/>
  <c r="E2" i="1" l="1"/>
  <c r="F6" i="1"/>
  <c r="N4" i="1"/>
  <c r="N2" i="1" s="1"/>
  <c r="B8" i="1" s="1"/>
  <c r="B7" i="1" l="1"/>
  <c r="B30" i="1" s="1"/>
  <c r="B31" i="1" l="1"/>
</calcChain>
</file>

<file path=xl/sharedStrings.xml><?xml version="1.0" encoding="utf-8"?>
<sst xmlns="http://schemas.openxmlformats.org/spreadsheetml/2006/main" count="42" uniqueCount="18">
  <si>
    <t>Ec=?</t>
  </si>
  <si>
    <t>norm</t>
  </si>
  <si>
    <t>avg E</t>
  </si>
  <si>
    <t>Best Fit</t>
  </si>
  <si>
    <t>Low Fit</t>
  </si>
  <si>
    <t>High Fit</t>
  </si>
  <si>
    <t>Average Et</t>
  </si>
  <si>
    <t>Low</t>
  </si>
  <si>
    <t>Best</t>
  </si>
  <si>
    <t>High</t>
  </si>
  <si>
    <t>Avg</t>
  </si>
  <si>
    <t>Err</t>
  </si>
  <si>
    <t>Maximum</t>
  </si>
  <si>
    <t>Et Max</t>
  </si>
  <si>
    <t>%</t>
  </si>
  <si>
    <t>Err in %</t>
  </si>
  <si>
    <t>Rxn E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</si>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</sst>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2" borderId="0" xfId="1" applyFill="1"/>
    <xf numFmtId="0" fontId="1" fillId="3" borderId="0" xfId="1" applyFill="1"/>
    <xf numFmtId="0" fontId="1" fillId="4" borderId="0" xfId="1" applyFill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  <xf numFmtId="0" fontId="1" fillId="6" borderId="0" xfId="1" applyFill="1"/>
    <xf numFmtId="0" fontId="1" fillId="5" borderId="0" xfId="1" applyFill="1"/>
    <xf numFmtId="164" fontId="1" fillId="4" borderId="0" xfId="1" applyNumberFormat="1" applyFill="1"/>
    <xf numFmtId="1" fontId="1" fillId="0" borderId="0" xfId="1" applyNumberFormat="1"/>
    <xf numFmtId="1" fontId="1" fillId="4" borderId="0" xfId="1" applyNumberFormat="1" applyFill="1"/>
    <xf numFmtId="11" fontId="1" fillId="5" borderId="0" xfId="1" applyNumberFormat="1" applyFill="1"/>
    <xf numFmtId="164" fontId="1" fillId="0" borderId="0" xfId="1" applyNumberFormat="1"/>
    <xf numFmtId="11" fontId="1" fillId="0" borderId="0" xfId="1" applyNumberFormat="1"/>
    <xf numFmtId="0" fontId="2" fillId="3" borderId="0" xfId="1" applyFont="1" applyFill="1" applyAlignment="1">
      <alignment horizontal="center"/>
    </xf>
    <xf numFmtId="0" fontId="2" fillId="5" borderId="0" xfId="1" applyFont="1" applyFill="1" applyAlignment="1">
      <alignment horizont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zoomScale="119" zoomScaleNormal="119" workbookViewId="0">
      <selection activeCell="F14" sqref="F14"/>
    </sheetView>
  </sheetViews>
  <sheetFormatPr defaultColWidth="10.75" defaultRowHeight="12.75" x14ac:dyDescent="0.2"/>
  <cols>
    <col min="1" max="1" width="10.75" style="1"/>
    <col min="2" max="2" width="5.75" style="1" customWidth="1"/>
    <col min="3" max="5" width="10.75" style="1"/>
    <col min="6" max="6" width="11.75" style="1" bestFit="1" customWidth="1"/>
    <col min="7" max="16384" width="10.75" style="1"/>
  </cols>
  <sheetData>
    <row r="1" spans="1:14" x14ac:dyDescent="0.2">
      <c r="B1" s="1" t="s">
        <v>0</v>
      </c>
      <c r="C1" s="2">
        <v>43</v>
      </c>
      <c r="E1" s="1" t="s">
        <v>1</v>
      </c>
      <c r="F1" s="1" t="s">
        <v>2</v>
      </c>
      <c r="I1" s="1" t="s">
        <v>1</v>
      </c>
      <c r="J1" s="1" t="s">
        <v>2</v>
      </c>
      <c r="M1" s="1" t="s">
        <v>1</v>
      </c>
      <c r="N1" s="1" t="s">
        <v>2</v>
      </c>
    </row>
    <row r="2" spans="1:14" x14ac:dyDescent="0.2">
      <c r="D2" s="3">
        <f>SUM(D4:D104)</f>
        <v>22.530000000000008</v>
      </c>
      <c r="E2" s="3">
        <f>SUM(E4:E104)</f>
        <v>0.99999999999999944</v>
      </c>
      <c r="F2" s="9">
        <f>SUM(F4:F105)</f>
        <v>45.645062938304449</v>
      </c>
      <c r="H2" s="3">
        <f>SUM(H4:H104)</f>
        <v>22.530000000000008</v>
      </c>
      <c r="I2" s="3">
        <f>SUM(I4:I104)</f>
        <v>0.99999999999999944</v>
      </c>
      <c r="J2" s="9">
        <f>SUM(J4:J109)</f>
        <v>35.104279982245885</v>
      </c>
      <c r="L2" s="3">
        <f>SUM(L4:L104)</f>
        <v>22.530000000000008</v>
      </c>
      <c r="M2" s="3">
        <f>SUM(M4:M104)</f>
        <v>0.99999999999999944</v>
      </c>
      <c r="N2" s="9">
        <f>SUM(N4:N104)</f>
        <v>52.67225157567686</v>
      </c>
    </row>
    <row r="3" spans="1:14" x14ac:dyDescent="0.2">
      <c r="C3" s="15" t="s">
        <v>3</v>
      </c>
      <c r="D3" s="15"/>
      <c r="E3" s="5"/>
      <c r="F3" s="5"/>
      <c r="G3" s="16" t="s">
        <v>4</v>
      </c>
      <c r="H3" s="16"/>
      <c r="I3" s="6"/>
      <c r="J3" s="6"/>
      <c r="K3" s="16" t="s">
        <v>5</v>
      </c>
      <c r="L3" s="16"/>
      <c r="M3" s="6"/>
      <c r="N3" s="6"/>
    </row>
    <row r="4" spans="1:14" x14ac:dyDescent="0.2">
      <c r="C4" s="3">
        <v>0</v>
      </c>
      <c r="D4" s="3">
        <v>0</v>
      </c>
      <c r="E4" s="7">
        <f>D4/$D$2</f>
        <v>0</v>
      </c>
      <c r="F4" s="7">
        <f>E4*C4</f>
        <v>0</v>
      </c>
      <c r="G4" s="8">
        <v>0</v>
      </c>
      <c r="H4" s="8">
        <v>0</v>
      </c>
      <c r="I4" s="7">
        <f>H4/$H$2</f>
        <v>0</v>
      </c>
      <c r="J4" s="7">
        <f>I4*G4</f>
        <v>0</v>
      </c>
      <c r="K4" s="8">
        <v>0</v>
      </c>
      <c r="L4" s="8">
        <v>0</v>
      </c>
      <c r="M4" s="7">
        <f>L4/$L$2</f>
        <v>0</v>
      </c>
      <c r="N4" s="7">
        <f>M4*K4</f>
        <v>0</v>
      </c>
    </row>
    <row r="5" spans="1:14" x14ac:dyDescent="0.2">
      <c r="A5" s="1" t="s">
        <v>6</v>
      </c>
      <c r="C5" s="3">
        <v>2.7195999999999998</v>
      </c>
      <c r="D5" s="3">
        <v>0.98</v>
      </c>
      <c r="E5" s="7">
        <f>D5/$D$2</f>
        <v>4.3497558810474908E-2</v>
      </c>
      <c r="F5" s="7">
        <f>E5*C5</f>
        <v>0.11829596094096755</v>
      </c>
      <c r="G5" s="8">
        <v>2.0920000000000001</v>
      </c>
      <c r="H5" s="8">
        <v>0.98</v>
      </c>
      <c r="I5" s="7">
        <f>H5/$H$2</f>
        <v>4.3497558810474908E-2</v>
      </c>
      <c r="J5" s="7">
        <f>I5*G5</f>
        <v>9.0996893031513509E-2</v>
      </c>
      <c r="K5" s="8">
        <v>3.1379999999999999</v>
      </c>
      <c r="L5" s="8">
        <v>0.98</v>
      </c>
      <c r="M5" s="7">
        <f>L5/$L$2</f>
        <v>4.3497558810474908E-2</v>
      </c>
      <c r="N5" s="7">
        <f>M5*K5</f>
        <v>0.13649533954727025</v>
      </c>
    </row>
    <row r="6" spans="1:14" x14ac:dyDescent="0.2">
      <c r="A6" s="1" t="s">
        <v>7</v>
      </c>
      <c r="B6" s="9">
        <f>J2</f>
        <v>35.104279982245885</v>
      </c>
      <c r="C6" s="3">
        <v>5.4391999999999996</v>
      </c>
      <c r="D6" s="3">
        <v>1</v>
      </c>
      <c r="E6" s="7">
        <f t="shared" ref="E6:E69" si="0">D6/$D$2</f>
        <v>4.4385264092321332E-2</v>
      </c>
      <c r="F6" s="7">
        <f>E6*C6</f>
        <v>0.24142032845095418</v>
      </c>
      <c r="G6" s="8">
        <v>4.1840000000000002</v>
      </c>
      <c r="H6" s="8">
        <v>1</v>
      </c>
      <c r="I6" s="7">
        <f t="shared" ref="I5:I68" si="1">H6/$H$2</f>
        <v>4.4385264092321332E-2</v>
      </c>
      <c r="J6" s="7">
        <f t="shared" ref="J6:J69" si="2">I6*G6</f>
        <v>0.18570794496227247</v>
      </c>
      <c r="K6" s="8">
        <v>6.2759999999999998</v>
      </c>
      <c r="L6" s="8">
        <v>1</v>
      </c>
      <c r="M6" s="7">
        <f t="shared" ref="M6:M69" si="3">L6/$L$2</f>
        <v>4.4385264092321332E-2</v>
      </c>
      <c r="N6" s="7">
        <f t="shared" ref="N6:N69" si="4">M6*K6</f>
        <v>0.27856191744340869</v>
      </c>
    </row>
    <row r="7" spans="1:14" x14ac:dyDescent="0.2">
      <c r="A7" s="1" t="s">
        <v>8</v>
      </c>
      <c r="B7" s="9">
        <f>F2</f>
        <v>45.645062938304449</v>
      </c>
      <c r="C7" s="3">
        <v>8.1587999999999994</v>
      </c>
      <c r="D7" s="3">
        <v>0.99</v>
      </c>
      <c r="E7" s="7">
        <f>D7/$D$2</f>
        <v>4.394141145139812E-2</v>
      </c>
      <c r="F7" s="7">
        <f t="shared" ref="F7:F70" si="5">E7*C7</f>
        <v>0.35850918774966695</v>
      </c>
      <c r="G7" s="8">
        <v>6.2759999999999998</v>
      </c>
      <c r="H7" s="8">
        <v>0.99</v>
      </c>
      <c r="I7" s="7">
        <f t="shared" si="1"/>
        <v>4.394141145139812E-2</v>
      </c>
      <c r="J7" s="7">
        <f t="shared" si="2"/>
        <v>0.2757762982689746</v>
      </c>
      <c r="K7" s="8">
        <v>9.4139999999999997</v>
      </c>
      <c r="L7" s="8">
        <v>0.99</v>
      </c>
      <c r="M7" s="7">
        <f t="shared" si="3"/>
        <v>4.394141145139812E-2</v>
      </c>
      <c r="N7" s="7">
        <f t="shared" si="4"/>
        <v>0.41366444740346187</v>
      </c>
    </row>
    <row r="8" spans="1:14" x14ac:dyDescent="0.2">
      <c r="A8" s="1" t="s">
        <v>9</v>
      </c>
      <c r="B8" s="9">
        <f>N2</f>
        <v>52.67225157567686</v>
      </c>
      <c r="C8" s="3">
        <v>10.878399999999999</v>
      </c>
      <c r="D8" s="3">
        <v>0.97</v>
      </c>
      <c r="E8" s="7">
        <f t="shared" si="0"/>
        <v>4.3053706169551689E-2</v>
      </c>
      <c r="F8" s="7">
        <f t="shared" si="5"/>
        <v>0.46835543719485107</v>
      </c>
      <c r="G8" s="8">
        <v>8.3680000000000003</v>
      </c>
      <c r="H8" s="8">
        <v>0.97</v>
      </c>
      <c r="I8" s="7">
        <f t="shared" si="1"/>
        <v>4.3053706169551689E-2</v>
      </c>
      <c r="J8" s="7">
        <f t="shared" si="2"/>
        <v>0.36027341322680856</v>
      </c>
      <c r="K8" s="8">
        <v>12.552</v>
      </c>
      <c r="L8" s="8">
        <v>0.97</v>
      </c>
      <c r="M8" s="7">
        <f t="shared" si="3"/>
        <v>4.3053706169551689E-2</v>
      </c>
      <c r="N8" s="7">
        <f t="shared" si="4"/>
        <v>0.54041011984021281</v>
      </c>
    </row>
    <row r="9" spans="1:14" x14ac:dyDescent="0.2">
      <c r="A9" s="4" t="s">
        <v>10</v>
      </c>
      <c r="B9" s="9">
        <f>AVERAGE(B6:B8)</f>
        <v>44.473864832075726</v>
      </c>
      <c r="C9" s="3">
        <v>13.598000000000001</v>
      </c>
      <c r="D9" s="3">
        <v>0.94</v>
      </c>
      <c r="E9" s="7">
        <f t="shared" si="0"/>
        <v>4.1722148246782054E-2</v>
      </c>
      <c r="F9" s="7">
        <f t="shared" si="5"/>
        <v>0.56733777185974243</v>
      </c>
      <c r="G9" s="8">
        <v>10.46</v>
      </c>
      <c r="H9" s="8">
        <v>0.94</v>
      </c>
      <c r="I9" s="7">
        <f t="shared" si="1"/>
        <v>4.1722148246782054E-2</v>
      </c>
      <c r="J9" s="7">
        <f t="shared" si="2"/>
        <v>0.43641367066134029</v>
      </c>
      <c r="K9" s="8">
        <v>15.69</v>
      </c>
      <c r="L9" s="8">
        <v>0.94</v>
      </c>
      <c r="M9" s="7">
        <f t="shared" si="3"/>
        <v>4.1722148246782054E-2</v>
      </c>
      <c r="N9" s="7">
        <f t="shared" si="4"/>
        <v>0.65462050599201038</v>
      </c>
    </row>
    <row r="10" spans="1:14" x14ac:dyDescent="0.2">
      <c r="A10" s="4" t="s">
        <v>11</v>
      </c>
      <c r="B10" s="9">
        <f>STDEV(B6:B8)</f>
        <v>8.8423517929295592</v>
      </c>
      <c r="C10" s="3">
        <v>16.317599999999999</v>
      </c>
      <c r="D10" s="3">
        <v>0.92</v>
      </c>
      <c r="E10" s="7">
        <f t="shared" si="0"/>
        <v>4.083444296493563E-2</v>
      </c>
      <c r="F10" s="7">
        <f t="shared" si="5"/>
        <v>0.66632010652463358</v>
      </c>
      <c r="G10" s="8">
        <v>12.552</v>
      </c>
      <c r="H10" s="8">
        <v>0.92</v>
      </c>
      <c r="I10" s="7">
        <f t="shared" si="1"/>
        <v>4.083444296493563E-2</v>
      </c>
      <c r="J10" s="7">
        <f t="shared" si="2"/>
        <v>0.51255392809587197</v>
      </c>
      <c r="K10" s="8">
        <v>18.827999999999999</v>
      </c>
      <c r="L10" s="8">
        <v>0.92</v>
      </c>
      <c r="M10" s="7">
        <f t="shared" si="3"/>
        <v>4.083444296493563E-2</v>
      </c>
      <c r="N10" s="7">
        <f t="shared" si="4"/>
        <v>0.76883089214380806</v>
      </c>
    </row>
    <row r="11" spans="1:14" x14ac:dyDescent="0.2">
      <c r="C11" s="3">
        <v>19.037199999999999</v>
      </c>
      <c r="D11" s="3">
        <v>0.88</v>
      </c>
      <c r="E11" s="7">
        <f t="shared" si="0"/>
        <v>3.9059032401242776E-2</v>
      </c>
      <c r="F11" s="7">
        <f t="shared" si="5"/>
        <v>0.7435746116289389</v>
      </c>
      <c r="G11" s="8">
        <v>14.644</v>
      </c>
      <c r="H11" s="8">
        <v>0.88</v>
      </c>
      <c r="I11" s="7">
        <f t="shared" si="1"/>
        <v>3.9059032401242776E-2</v>
      </c>
      <c r="J11" s="7">
        <f t="shared" si="2"/>
        <v>0.57198047048379919</v>
      </c>
      <c r="K11" s="8">
        <v>21.966000000000001</v>
      </c>
      <c r="L11" s="8">
        <v>0.88</v>
      </c>
      <c r="M11" s="7">
        <f t="shared" si="3"/>
        <v>3.9059032401242776E-2</v>
      </c>
      <c r="N11" s="7">
        <f t="shared" si="4"/>
        <v>0.85797070572569889</v>
      </c>
    </row>
    <row r="12" spans="1:14" x14ac:dyDescent="0.2">
      <c r="A12" s="1" t="s">
        <v>12</v>
      </c>
      <c r="C12" s="3">
        <v>21.756799999999998</v>
      </c>
      <c r="D12" s="3">
        <v>0.85</v>
      </c>
      <c r="E12" s="7">
        <f t="shared" si="0"/>
        <v>3.7727474478473133E-2</v>
      </c>
      <c r="F12" s="7">
        <f t="shared" si="5"/>
        <v>0.82082911673324421</v>
      </c>
      <c r="G12" s="8">
        <v>16.736000000000001</v>
      </c>
      <c r="H12" s="8">
        <v>0.85</v>
      </c>
      <c r="I12" s="7">
        <f t="shared" si="1"/>
        <v>3.7727474478473133E-2</v>
      </c>
      <c r="J12" s="7">
        <f t="shared" si="2"/>
        <v>0.6314070128717264</v>
      </c>
      <c r="K12" s="8">
        <v>25.103999999999999</v>
      </c>
      <c r="L12" s="8">
        <v>0.85</v>
      </c>
      <c r="M12" s="7">
        <f t="shared" si="3"/>
        <v>3.7727474478473133E-2</v>
      </c>
      <c r="N12" s="7">
        <f t="shared" si="4"/>
        <v>0.94711051930758949</v>
      </c>
    </row>
    <row r="13" spans="1:14" x14ac:dyDescent="0.2">
      <c r="A13" s="1" t="s">
        <v>7</v>
      </c>
      <c r="B13" s="10">
        <f>AVERAGE(G5:G7)</f>
        <v>4.1840000000000002</v>
      </c>
      <c r="C13" s="3">
        <v>24.476400000000002</v>
      </c>
      <c r="D13" s="3">
        <v>0.82</v>
      </c>
      <c r="E13" s="7">
        <f t="shared" si="0"/>
        <v>3.6395916555703491E-2</v>
      </c>
      <c r="F13" s="7">
        <f t="shared" si="5"/>
        <v>0.89084101198402099</v>
      </c>
      <c r="G13" s="8">
        <v>18.827999999999999</v>
      </c>
      <c r="H13" s="8">
        <v>0.82</v>
      </c>
      <c r="I13" s="7">
        <f t="shared" si="1"/>
        <v>3.6395916555703491E-2</v>
      </c>
      <c r="J13" s="7">
        <f t="shared" si="2"/>
        <v>0.68526231691078532</v>
      </c>
      <c r="K13" s="8">
        <v>28.242000000000001</v>
      </c>
      <c r="L13" s="8">
        <v>0.82</v>
      </c>
      <c r="M13" s="7">
        <f t="shared" si="3"/>
        <v>3.6395916555703491E-2</v>
      </c>
      <c r="N13" s="7">
        <f t="shared" si="4"/>
        <v>1.0278934753661779</v>
      </c>
    </row>
    <row r="14" spans="1:14" x14ac:dyDescent="0.2">
      <c r="A14" s="1" t="s">
        <v>8</v>
      </c>
      <c r="B14" s="10">
        <f>AVERAGE(C5:C7)</f>
        <v>5.4391999999999996</v>
      </c>
      <c r="C14" s="3">
        <v>27.196000000000002</v>
      </c>
      <c r="D14" s="3">
        <v>0.79</v>
      </c>
      <c r="E14" s="7">
        <f t="shared" si="0"/>
        <v>3.5064358632933855E-2</v>
      </c>
      <c r="F14" s="7">
        <f t="shared" si="5"/>
        <v>0.95361029738126912</v>
      </c>
      <c r="G14" s="8">
        <v>20.92</v>
      </c>
      <c r="H14" s="8">
        <v>0.79</v>
      </c>
      <c r="I14" s="7">
        <f t="shared" si="1"/>
        <v>3.5064358632933855E-2</v>
      </c>
      <c r="J14" s="7">
        <f t="shared" si="2"/>
        <v>0.73354638260097627</v>
      </c>
      <c r="K14" s="8">
        <v>31.38</v>
      </c>
      <c r="L14" s="8">
        <v>0.79</v>
      </c>
      <c r="M14" s="7">
        <f t="shared" si="3"/>
        <v>3.5064358632933855E-2</v>
      </c>
      <c r="N14" s="7">
        <f t="shared" si="4"/>
        <v>1.1003195739014644</v>
      </c>
    </row>
    <row r="15" spans="1:14" x14ac:dyDescent="0.2">
      <c r="A15" s="1" t="s">
        <v>9</v>
      </c>
      <c r="B15" s="10">
        <f>AVERAGE(K5:K7)</f>
        <v>6.2759999999999998</v>
      </c>
      <c r="C15" s="3">
        <v>29.873760000000001</v>
      </c>
      <c r="D15" s="3">
        <v>0.76</v>
      </c>
      <c r="E15" s="7">
        <f t="shared" si="0"/>
        <v>3.3732800710164212E-2</v>
      </c>
      <c r="F15" s="7">
        <f t="shared" si="5"/>
        <v>1.0077255925432753</v>
      </c>
      <c r="G15" s="8">
        <v>22.97016</v>
      </c>
      <c r="H15" s="8">
        <v>0.76</v>
      </c>
      <c r="I15" s="7">
        <f t="shared" si="1"/>
        <v>3.3732800710164212E-2</v>
      </c>
      <c r="J15" s="7">
        <f t="shared" si="2"/>
        <v>0.77484782956058562</v>
      </c>
      <c r="K15" s="8">
        <v>34.47616</v>
      </c>
      <c r="L15" s="8">
        <v>0.76</v>
      </c>
      <c r="M15" s="7">
        <f t="shared" si="3"/>
        <v>3.3732800710164212E-2</v>
      </c>
      <c r="N15" s="7">
        <f t="shared" si="4"/>
        <v>1.162977434531735</v>
      </c>
    </row>
    <row r="16" spans="1:14" x14ac:dyDescent="0.2">
      <c r="A16" s="4" t="s">
        <v>10</v>
      </c>
      <c r="B16" s="11">
        <f>AVERAGE(B13:B15)</f>
        <v>5.2997333333333332</v>
      </c>
      <c r="C16" s="3">
        <v>32.593359999999997</v>
      </c>
      <c r="D16" s="3">
        <v>0.72</v>
      </c>
      <c r="E16" s="7">
        <f t="shared" si="0"/>
        <v>3.1957390146471358E-2</v>
      </c>
      <c r="F16" s="7">
        <f t="shared" si="5"/>
        <v>1.0415987217043936</v>
      </c>
      <c r="G16" s="8">
        <v>25.062159999999999</v>
      </c>
      <c r="H16" s="8">
        <v>0.72</v>
      </c>
      <c r="I16" s="7">
        <f t="shared" si="1"/>
        <v>3.1957390146471358E-2</v>
      </c>
      <c r="J16" s="7">
        <f t="shared" si="2"/>
        <v>0.80092122503328855</v>
      </c>
      <c r="K16" s="8">
        <v>37.614159999999998</v>
      </c>
      <c r="L16" s="8">
        <v>0.72</v>
      </c>
      <c r="M16" s="7">
        <f t="shared" si="3"/>
        <v>3.1957390146471358E-2</v>
      </c>
      <c r="N16" s="7">
        <f t="shared" si="4"/>
        <v>1.202050386151797</v>
      </c>
    </row>
    <row r="17" spans="1:14" x14ac:dyDescent="0.2">
      <c r="A17" s="4" t="s">
        <v>11</v>
      </c>
      <c r="B17" s="11">
        <f>STDEV(B13:B15)</f>
        <v>1.0529502425724235</v>
      </c>
      <c r="C17" s="3">
        <v>35.312959999999997</v>
      </c>
      <c r="D17" s="3">
        <v>0.69</v>
      </c>
      <c r="E17" s="7">
        <f t="shared" si="0"/>
        <v>3.0625832223701719E-2</v>
      </c>
      <c r="F17" s="7">
        <f t="shared" si="5"/>
        <v>1.0814887882822897</v>
      </c>
      <c r="G17" s="8">
        <v>27.154160000000001</v>
      </c>
      <c r="H17" s="8">
        <v>0.69</v>
      </c>
      <c r="I17" s="7">
        <f t="shared" si="1"/>
        <v>3.0625832223701719E-2</v>
      </c>
      <c r="J17" s="7">
        <f t="shared" si="2"/>
        <v>0.83161874833555227</v>
      </c>
      <c r="K17" s="8">
        <v>40.752160000000003</v>
      </c>
      <c r="L17" s="8">
        <v>0.69</v>
      </c>
      <c r="M17" s="7">
        <f t="shared" si="3"/>
        <v>3.0625832223701719E-2</v>
      </c>
      <c r="N17" s="7">
        <f t="shared" si="4"/>
        <v>1.2480688149134485</v>
      </c>
    </row>
    <row r="18" spans="1:14" x14ac:dyDescent="0.2">
      <c r="C18" s="3">
        <v>38.032559999999997</v>
      </c>
      <c r="D18" s="3">
        <v>0.66</v>
      </c>
      <c r="E18" s="7">
        <f t="shared" si="0"/>
        <v>2.929427430093208E-2</v>
      </c>
      <c r="F18" s="7">
        <f t="shared" si="5"/>
        <v>1.1141362450066572</v>
      </c>
      <c r="G18" s="8">
        <v>29.24616</v>
      </c>
      <c r="H18" s="8">
        <v>0.66</v>
      </c>
      <c r="I18" s="7">
        <f t="shared" si="1"/>
        <v>2.929427430093208E-2</v>
      </c>
      <c r="J18" s="7">
        <f t="shared" si="2"/>
        <v>0.8567450332889478</v>
      </c>
      <c r="K18" s="8">
        <v>43.890160000000002</v>
      </c>
      <c r="L18" s="8">
        <v>0.66</v>
      </c>
      <c r="M18" s="7">
        <f t="shared" si="3"/>
        <v>2.929427430093208E-2</v>
      </c>
      <c r="N18" s="7">
        <f t="shared" si="4"/>
        <v>1.2857303861517972</v>
      </c>
    </row>
    <row r="19" spans="1:14" x14ac:dyDescent="0.2">
      <c r="A19" s="1" t="s">
        <v>13</v>
      </c>
      <c r="C19" s="3">
        <v>40.752160000000003</v>
      </c>
      <c r="D19" s="3">
        <v>0.63</v>
      </c>
      <c r="E19" s="7">
        <f t="shared" si="0"/>
        <v>2.7962716378162441E-2</v>
      </c>
      <c r="F19" s="7">
        <f t="shared" si="5"/>
        <v>1.1395410918774964</v>
      </c>
      <c r="G19" s="8">
        <v>31.338159999999998</v>
      </c>
      <c r="H19" s="8">
        <v>0.63</v>
      </c>
      <c r="I19" s="7">
        <f t="shared" si="1"/>
        <v>2.7962716378162441E-2</v>
      </c>
      <c r="J19" s="7">
        <f t="shared" si="2"/>
        <v>0.87630007989347503</v>
      </c>
      <c r="K19" s="8">
        <v>47.02816</v>
      </c>
      <c r="L19" s="8">
        <v>0.63</v>
      </c>
      <c r="M19" s="7">
        <f t="shared" si="3"/>
        <v>2.7962716378162441E-2</v>
      </c>
      <c r="N19" s="7">
        <f t="shared" si="4"/>
        <v>1.3150350998668439</v>
      </c>
    </row>
    <row r="20" spans="1:14" x14ac:dyDescent="0.2">
      <c r="A20" s="1" t="s">
        <v>7</v>
      </c>
      <c r="B20" s="10">
        <f>G75</f>
        <v>148.40647999999999</v>
      </c>
      <c r="C20" s="3">
        <v>43.471760000000003</v>
      </c>
      <c r="D20" s="3">
        <v>0.6</v>
      </c>
      <c r="E20" s="7">
        <f t="shared" si="0"/>
        <v>2.6631158455392798E-2</v>
      </c>
      <c r="F20" s="7">
        <f t="shared" si="5"/>
        <v>1.1577033288948064</v>
      </c>
      <c r="G20" s="8">
        <v>33.430160000000001</v>
      </c>
      <c r="H20" s="8">
        <v>0.6</v>
      </c>
      <c r="I20" s="7">
        <f t="shared" si="1"/>
        <v>2.6631158455392798E-2</v>
      </c>
      <c r="J20" s="7">
        <f t="shared" si="2"/>
        <v>0.89028388814913417</v>
      </c>
      <c r="K20" s="8">
        <v>50.166159999999998</v>
      </c>
      <c r="L20" s="8">
        <v>0.6</v>
      </c>
      <c r="M20" s="7">
        <f t="shared" si="3"/>
        <v>2.6631158455392798E-2</v>
      </c>
      <c r="N20" s="7">
        <f t="shared" si="4"/>
        <v>1.3359829560585879</v>
      </c>
    </row>
    <row r="21" spans="1:14" x14ac:dyDescent="0.2">
      <c r="A21" s="1" t="s">
        <v>8</v>
      </c>
      <c r="B21" s="10">
        <f>C75</f>
        <v>192.96608000000001</v>
      </c>
      <c r="C21" s="3">
        <v>46.191360000000003</v>
      </c>
      <c r="D21" s="3">
        <v>0.56999999999999995</v>
      </c>
      <c r="E21" s="7">
        <f t="shared" si="0"/>
        <v>2.5299600532623159E-2</v>
      </c>
      <c r="F21" s="7">
        <f t="shared" si="5"/>
        <v>1.1686229560585881</v>
      </c>
      <c r="G21" s="8">
        <v>35.52216</v>
      </c>
      <c r="H21" s="8">
        <v>0.56999999999999995</v>
      </c>
      <c r="I21" s="7">
        <f t="shared" si="1"/>
        <v>2.5299600532623159E-2</v>
      </c>
      <c r="J21" s="7">
        <f t="shared" si="2"/>
        <v>0.89869645805592502</v>
      </c>
      <c r="K21" s="8">
        <v>53.304160000000003</v>
      </c>
      <c r="L21" s="8">
        <v>0.56999999999999995</v>
      </c>
      <c r="M21" s="7">
        <f t="shared" si="3"/>
        <v>2.5299600532623159E-2</v>
      </c>
      <c r="N21" s="7">
        <f t="shared" si="4"/>
        <v>1.3485739547270301</v>
      </c>
    </row>
    <row r="22" spans="1:14" x14ac:dyDescent="0.2">
      <c r="A22" s="1" t="s">
        <v>9</v>
      </c>
      <c r="B22" s="10">
        <f>K75</f>
        <v>222.67248000000001</v>
      </c>
      <c r="C22" s="3">
        <v>48.910960000000003</v>
      </c>
      <c r="D22" s="3">
        <v>0.55000000000000004</v>
      </c>
      <c r="E22" s="7">
        <f t="shared" si="0"/>
        <v>2.4411895250776736E-2</v>
      </c>
      <c r="F22" s="7">
        <f t="shared" si="5"/>
        <v>1.1940092321349309</v>
      </c>
      <c r="G22" s="8">
        <v>37.614159999999998</v>
      </c>
      <c r="H22" s="8">
        <v>0.55000000000000004</v>
      </c>
      <c r="I22" s="7">
        <f t="shared" si="1"/>
        <v>2.4411895250776736E-2</v>
      </c>
      <c r="J22" s="7">
        <f t="shared" si="2"/>
        <v>0.91823293386595617</v>
      </c>
      <c r="K22" s="8">
        <v>56.442160000000001</v>
      </c>
      <c r="L22" s="8">
        <v>0.55000000000000004</v>
      </c>
      <c r="M22" s="7">
        <f t="shared" si="3"/>
        <v>2.4411895250776736E-2</v>
      </c>
      <c r="N22" s="7">
        <f t="shared" si="4"/>
        <v>1.3778600976475808</v>
      </c>
    </row>
    <row r="23" spans="1:14" x14ac:dyDescent="0.2">
      <c r="A23" s="4" t="s">
        <v>10</v>
      </c>
      <c r="B23" s="9">
        <f>AVERAGE(B20:B22)</f>
        <v>188.01501333333331</v>
      </c>
      <c r="C23" s="3">
        <v>51.630560000000003</v>
      </c>
      <c r="D23" s="3">
        <v>0.52</v>
      </c>
      <c r="E23" s="7">
        <f t="shared" si="0"/>
        <v>2.3080337328007093E-2</v>
      </c>
      <c r="F23" s="7">
        <f t="shared" si="5"/>
        <v>1.1916507412339099</v>
      </c>
      <c r="G23" s="8">
        <v>39.706159999999997</v>
      </c>
      <c r="H23" s="8">
        <v>0.52</v>
      </c>
      <c r="I23" s="7">
        <f t="shared" si="1"/>
        <v>2.3080337328007093E-2</v>
      </c>
      <c r="J23" s="7">
        <f t="shared" si="2"/>
        <v>0.91643156679982207</v>
      </c>
      <c r="K23" s="8">
        <v>59.580159999999999</v>
      </c>
      <c r="L23" s="8">
        <v>0.52</v>
      </c>
      <c r="M23" s="7">
        <f t="shared" si="3"/>
        <v>2.3080337328007093E-2</v>
      </c>
      <c r="N23" s="7">
        <f t="shared" si="4"/>
        <v>1.3751301908566351</v>
      </c>
    </row>
    <row r="24" spans="1:14" x14ac:dyDescent="0.2">
      <c r="A24" s="4" t="s">
        <v>11</v>
      </c>
      <c r="B24" s="9">
        <f>STDEV(B20:B22)</f>
        <v>37.379733611321278</v>
      </c>
      <c r="C24" s="3">
        <v>54.350160000000002</v>
      </c>
      <c r="D24" s="3">
        <v>0.49</v>
      </c>
      <c r="E24" s="7">
        <f t="shared" si="0"/>
        <v>2.1748779405237454E-2</v>
      </c>
      <c r="F24" s="7">
        <f t="shared" si="5"/>
        <v>1.1820496404793606</v>
      </c>
      <c r="G24" s="8">
        <v>41.798160000000003</v>
      </c>
      <c r="H24" s="8">
        <v>0.49</v>
      </c>
      <c r="I24" s="7">
        <f t="shared" si="1"/>
        <v>2.1748779405237454E-2</v>
      </c>
      <c r="J24" s="7">
        <f t="shared" si="2"/>
        <v>0.90905896138482001</v>
      </c>
      <c r="K24" s="8">
        <v>62.718159999999997</v>
      </c>
      <c r="L24" s="8">
        <v>0.49</v>
      </c>
      <c r="M24" s="7">
        <f t="shared" si="3"/>
        <v>2.1748779405237454E-2</v>
      </c>
      <c r="N24" s="7">
        <f t="shared" si="4"/>
        <v>1.3640434265423875</v>
      </c>
    </row>
    <row r="25" spans="1:14" x14ac:dyDescent="0.2">
      <c r="C25" s="3">
        <v>57.069760000000002</v>
      </c>
      <c r="D25" s="3">
        <v>0.47</v>
      </c>
      <c r="E25" s="7">
        <f t="shared" si="0"/>
        <v>2.0861074123391027E-2</v>
      </c>
      <c r="F25" s="7">
        <f t="shared" si="5"/>
        <v>1.1905364935641363</v>
      </c>
      <c r="G25" s="8">
        <v>43.890160000000002</v>
      </c>
      <c r="H25" s="8">
        <v>0.47</v>
      </c>
      <c r="I25" s="7">
        <f t="shared" si="1"/>
        <v>2.0861074123391027E-2</v>
      </c>
      <c r="J25" s="7">
        <f t="shared" si="2"/>
        <v>0.9155958810474919</v>
      </c>
      <c r="K25" s="8">
        <v>65.856160000000003</v>
      </c>
      <c r="L25" s="8">
        <v>0.47</v>
      </c>
      <c r="M25" s="7">
        <f t="shared" si="3"/>
        <v>2.0861074123391027E-2</v>
      </c>
      <c r="N25" s="7">
        <f t="shared" si="4"/>
        <v>1.3738302352418992</v>
      </c>
    </row>
    <row r="26" spans="1:14" x14ac:dyDescent="0.2">
      <c r="C26" s="3">
        <v>59.789360000000002</v>
      </c>
      <c r="D26" s="3">
        <v>0.44</v>
      </c>
      <c r="E26" s="7">
        <f t="shared" si="0"/>
        <v>1.9529516200621388E-2</v>
      </c>
      <c r="F26" s="7">
        <f t="shared" si="5"/>
        <v>1.1676572747447844</v>
      </c>
      <c r="G26" s="8">
        <v>45.98216</v>
      </c>
      <c r="H26" s="8">
        <v>0.44</v>
      </c>
      <c r="I26" s="7">
        <f t="shared" si="1"/>
        <v>1.9529516200621388E-2</v>
      </c>
      <c r="J26" s="7">
        <f t="shared" si="2"/>
        <v>0.89800933865956478</v>
      </c>
      <c r="K26" s="8">
        <v>68.994159999999994</v>
      </c>
      <c r="L26" s="8">
        <v>0.44</v>
      </c>
      <c r="M26" s="7">
        <f t="shared" si="3"/>
        <v>1.9529516200621388E-2</v>
      </c>
      <c r="N26" s="7">
        <f t="shared" si="4"/>
        <v>1.3474225654682641</v>
      </c>
    </row>
    <row r="27" spans="1:14" x14ac:dyDescent="0.2">
      <c r="C27" s="3">
        <v>62.508960000000002</v>
      </c>
      <c r="D27" s="3">
        <v>0.42</v>
      </c>
      <c r="E27" s="7">
        <f t="shared" si="0"/>
        <v>1.8641810918774961E-2</v>
      </c>
      <c r="F27" s="7">
        <f t="shared" si="5"/>
        <v>1.1652802130492672</v>
      </c>
      <c r="G27" s="8">
        <v>48.074159999999999</v>
      </c>
      <c r="H27" s="8">
        <v>0.42</v>
      </c>
      <c r="I27" s="7">
        <f t="shared" si="1"/>
        <v>1.8641810918774961E-2</v>
      </c>
      <c r="J27" s="7">
        <f t="shared" si="2"/>
        <v>0.8961894007989345</v>
      </c>
      <c r="K27" s="8">
        <v>72.132159999999999</v>
      </c>
      <c r="L27" s="8">
        <v>0.42</v>
      </c>
      <c r="M27" s="7">
        <f t="shared" si="3"/>
        <v>1.8641810918774961E-2</v>
      </c>
      <c r="N27" s="7">
        <f t="shared" si="4"/>
        <v>1.3446740878828225</v>
      </c>
    </row>
    <row r="28" spans="1:14" x14ac:dyDescent="0.2">
      <c r="C28" s="3">
        <v>65.228560000000002</v>
      </c>
      <c r="D28" s="3">
        <v>0.4</v>
      </c>
      <c r="E28" s="7">
        <f t="shared" si="0"/>
        <v>1.7754105636928533E-2</v>
      </c>
      <c r="F28" s="7">
        <f t="shared" si="5"/>
        <v>1.158074744784731</v>
      </c>
      <c r="G28" s="8">
        <v>50.166159999999998</v>
      </c>
      <c r="H28" s="8">
        <v>0.4</v>
      </c>
      <c r="I28" s="7">
        <f t="shared" si="1"/>
        <v>1.7754105636928533E-2</v>
      </c>
      <c r="J28" s="7">
        <f t="shared" si="2"/>
        <v>0.89065530403905868</v>
      </c>
      <c r="K28" s="8">
        <v>75.270160000000004</v>
      </c>
      <c r="L28" s="8">
        <v>0.4</v>
      </c>
      <c r="M28" s="7">
        <f t="shared" si="3"/>
        <v>1.7754105636928533E-2</v>
      </c>
      <c r="N28" s="7">
        <f t="shared" si="4"/>
        <v>1.3363543719485127</v>
      </c>
    </row>
    <row r="29" spans="1:14" x14ac:dyDescent="0.2">
      <c r="C29" s="3">
        <v>67.948160000000001</v>
      </c>
      <c r="D29" s="3">
        <v>0.38</v>
      </c>
      <c r="E29" s="7">
        <f t="shared" si="0"/>
        <v>1.6866400355082106E-2</v>
      </c>
      <c r="F29" s="7">
        <f t="shared" si="5"/>
        <v>1.1460408699511757</v>
      </c>
      <c r="G29" s="8">
        <v>52.258159999999997</v>
      </c>
      <c r="H29" s="8">
        <v>0.38</v>
      </c>
      <c r="I29" s="7">
        <f t="shared" si="1"/>
        <v>1.6866400355082106E-2</v>
      </c>
      <c r="J29" s="7">
        <f t="shared" si="2"/>
        <v>0.88140704837993744</v>
      </c>
      <c r="K29" s="8">
        <v>78.408159999999995</v>
      </c>
      <c r="L29" s="8">
        <v>0.38</v>
      </c>
      <c r="M29" s="7">
        <f t="shared" si="3"/>
        <v>1.6866400355082106E-2</v>
      </c>
      <c r="N29" s="7">
        <f t="shared" si="4"/>
        <v>1.3224634176653345</v>
      </c>
    </row>
    <row r="30" spans="1:14" x14ac:dyDescent="0.2">
      <c r="A30" s="1" t="s">
        <v>14</v>
      </c>
      <c r="B30" s="10">
        <f>B9/B23*100</f>
        <v>23.654422082361933</v>
      </c>
      <c r="C30" s="3">
        <v>70.667760000000001</v>
      </c>
      <c r="D30" s="3">
        <v>0.36</v>
      </c>
      <c r="E30" s="7">
        <f t="shared" si="0"/>
        <v>1.5978695073235679E-2</v>
      </c>
      <c r="F30" s="7">
        <f t="shared" si="5"/>
        <v>1.1291785885486014</v>
      </c>
      <c r="G30" s="8">
        <v>54.350160000000002</v>
      </c>
      <c r="H30" s="8">
        <v>0.36</v>
      </c>
      <c r="I30" s="7">
        <f t="shared" si="1"/>
        <v>1.5978695073235679E-2</v>
      </c>
      <c r="J30" s="7">
        <f t="shared" si="2"/>
        <v>0.86844463382157089</v>
      </c>
      <c r="K30" s="8">
        <v>81.54616</v>
      </c>
      <c r="L30" s="8">
        <v>0.36</v>
      </c>
      <c r="M30" s="7">
        <f t="shared" si="3"/>
        <v>1.5978695073235679E-2</v>
      </c>
      <c r="N30" s="7">
        <f t="shared" si="4"/>
        <v>1.3030012250332883</v>
      </c>
    </row>
    <row r="31" spans="1:14" x14ac:dyDescent="0.2">
      <c r="A31" s="1" t="s">
        <v>15</v>
      </c>
      <c r="B31" s="10">
        <f>(B10/B23+B9*B24/B23^2)*100</f>
        <v>9.4057976759873672</v>
      </c>
      <c r="C31" s="3">
        <v>73.387360000000001</v>
      </c>
      <c r="D31" s="3">
        <v>0.34</v>
      </c>
      <c r="E31" s="7">
        <f t="shared" si="0"/>
        <v>1.5090989791389254E-2</v>
      </c>
      <c r="F31" s="7">
        <f t="shared" si="5"/>
        <v>1.107487900577008</v>
      </c>
      <c r="G31" s="8">
        <v>56.442160000000001</v>
      </c>
      <c r="H31" s="8">
        <v>0.34</v>
      </c>
      <c r="I31" s="7">
        <f t="shared" si="1"/>
        <v>1.5090989791389254E-2</v>
      </c>
      <c r="J31" s="7">
        <f t="shared" si="2"/>
        <v>0.85176806036395891</v>
      </c>
      <c r="K31" s="8">
        <v>84.684160000000006</v>
      </c>
      <c r="L31" s="8">
        <v>0.34</v>
      </c>
      <c r="M31" s="7">
        <f t="shared" si="3"/>
        <v>1.5090989791389254E-2</v>
      </c>
      <c r="N31" s="7">
        <f t="shared" si="4"/>
        <v>1.2779677940523742</v>
      </c>
    </row>
    <row r="32" spans="1:14" x14ac:dyDescent="0.2">
      <c r="C32" s="3">
        <v>76.106960000000001</v>
      </c>
      <c r="D32" s="3">
        <v>0.32</v>
      </c>
      <c r="E32" s="7">
        <f t="shared" si="0"/>
        <v>1.4203284509542826E-2</v>
      </c>
      <c r="F32" s="7">
        <f t="shared" si="5"/>
        <v>1.0809688060363956</v>
      </c>
      <c r="G32" s="8">
        <v>58.53416</v>
      </c>
      <c r="H32" s="8">
        <v>0.32</v>
      </c>
      <c r="I32" s="7">
        <f t="shared" si="1"/>
        <v>1.4203284509542826E-2</v>
      </c>
      <c r="J32" s="7">
        <f t="shared" si="2"/>
        <v>0.83137732800710129</v>
      </c>
      <c r="K32" s="8">
        <v>87.822159999999997</v>
      </c>
      <c r="L32" s="8">
        <v>0.32</v>
      </c>
      <c r="M32" s="7">
        <f t="shared" si="3"/>
        <v>1.4203284509542826E-2</v>
      </c>
      <c r="N32" s="7">
        <f t="shared" si="4"/>
        <v>1.2473631247225916</v>
      </c>
    </row>
    <row r="33" spans="1:14" x14ac:dyDescent="0.2">
      <c r="A33" s="1" t="s">
        <v>16</v>
      </c>
      <c r="B33" s="13">
        <f>B23-C1</f>
        <v>145.01501333333331</v>
      </c>
      <c r="C33" s="3">
        <v>78.826560000000001</v>
      </c>
      <c r="D33" s="3">
        <v>0.3</v>
      </c>
      <c r="E33" s="7">
        <f t="shared" si="0"/>
        <v>1.3315579227696399E-2</v>
      </c>
      <c r="F33" s="7">
        <f t="shared" si="5"/>
        <v>1.049621304926764</v>
      </c>
      <c r="G33" s="8">
        <v>60.626159999999999</v>
      </c>
      <c r="H33" s="8">
        <v>0.3</v>
      </c>
      <c r="I33" s="7">
        <f t="shared" si="1"/>
        <v>1.3315579227696399E-2</v>
      </c>
      <c r="J33" s="7">
        <f t="shared" si="2"/>
        <v>0.80727243675099836</v>
      </c>
      <c r="K33" s="8">
        <v>90.960160000000002</v>
      </c>
      <c r="L33" s="8">
        <v>0.3</v>
      </c>
      <c r="M33" s="7">
        <f t="shared" si="3"/>
        <v>1.3315579227696399E-2</v>
      </c>
      <c r="N33" s="7">
        <f t="shared" si="4"/>
        <v>1.2111872170439408</v>
      </c>
    </row>
    <row r="34" spans="1:14" x14ac:dyDescent="0.2">
      <c r="C34" s="3">
        <v>81.54616</v>
      </c>
      <c r="D34" s="3">
        <v>0.28000000000000003</v>
      </c>
      <c r="E34" s="7">
        <f t="shared" si="0"/>
        <v>1.2427873945849974E-2</v>
      </c>
      <c r="F34" s="7">
        <f t="shared" si="5"/>
        <v>1.0134453972481132</v>
      </c>
      <c r="G34" s="8">
        <v>62.718159999999997</v>
      </c>
      <c r="H34" s="8">
        <v>0.28000000000000003</v>
      </c>
      <c r="I34" s="7">
        <f t="shared" si="1"/>
        <v>1.2427873945849974E-2</v>
      </c>
      <c r="J34" s="7">
        <f t="shared" si="2"/>
        <v>0.77945338659565</v>
      </c>
      <c r="K34" s="8">
        <v>94.098159999999993</v>
      </c>
      <c r="L34" s="8">
        <v>0.28000000000000003</v>
      </c>
      <c r="M34" s="7">
        <f t="shared" si="3"/>
        <v>1.2427873945849974E-2</v>
      </c>
      <c r="N34" s="7">
        <f t="shared" si="4"/>
        <v>1.1694400710164221</v>
      </c>
    </row>
    <row r="35" spans="1:14" x14ac:dyDescent="0.2">
      <c r="C35" s="3">
        <v>84.26576</v>
      </c>
      <c r="D35" s="3">
        <v>0.26</v>
      </c>
      <c r="E35" s="7">
        <f t="shared" si="0"/>
        <v>1.1540168664003547E-2</v>
      </c>
      <c r="F35" s="7">
        <f t="shared" si="5"/>
        <v>0.97244108300044352</v>
      </c>
      <c r="G35" s="8">
        <v>64.810159999999996</v>
      </c>
      <c r="H35" s="8">
        <v>0.26</v>
      </c>
      <c r="I35" s="7">
        <f t="shared" si="1"/>
        <v>1.1540168664003547E-2</v>
      </c>
      <c r="J35" s="7">
        <f t="shared" si="2"/>
        <v>0.747920177541056</v>
      </c>
      <c r="K35" s="8">
        <v>97.236159999999998</v>
      </c>
      <c r="L35" s="8">
        <v>0.26</v>
      </c>
      <c r="M35" s="7">
        <f t="shared" si="3"/>
        <v>1.1540168664003547E-2</v>
      </c>
      <c r="N35" s="7">
        <f t="shared" si="4"/>
        <v>1.122121686640035</v>
      </c>
    </row>
    <row r="36" spans="1:14" x14ac:dyDescent="0.2">
      <c r="C36" s="3">
        <v>86.943520000000007</v>
      </c>
      <c r="D36" s="3">
        <v>0.25</v>
      </c>
      <c r="E36" s="7">
        <f t="shared" si="0"/>
        <v>1.1096316023080333E-2</v>
      </c>
      <c r="F36" s="7">
        <f t="shared" si="5"/>
        <v>0.9647527740790055</v>
      </c>
      <c r="G36" s="8">
        <v>66.860320000000002</v>
      </c>
      <c r="H36" s="8">
        <v>0.25</v>
      </c>
      <c r="I36" s="7">
        <f t="shared" si="1"/>
        <v>1.1096316023080333E-2</v>
      </c>
      <c r="J36" s="7">
        <f t="shared" si="2"/>
        <v>0.74190324012427844</v>
      </c>
      <c r="K36" s="8">
        <v>100.33232</v>
      </c>
      <c r="L36" s="8">
        <v>0.25</v>
      </c>
      <c r="M36" s="7">
        <f t="shared" si="3"/>
        <v>1.1096316023080333E-2</v>
      </c>
      <c r="N36" s="7">
        <f t="shared" si="4"/>
        <v>1.1133191300488232</v>
      </c>
    </row>
    <row r="37" spans="1:14" x14ac:dyDescent="0.2">
      <c r="C37" s="3">
        <v>89.663120000000006</v>
      </c>
      <c r="D37" s="3">
        <v>0.23</v>
      </c>
      <c r="E37" s="7">
        <f t="shared" si="0"/>
        <v>1.0208610741233907E-2</v>
      </c>
      <c r="F37" s="7">
        <f t="shared" si="5"/>
        <v>0.91533588992454484</v>
      </c>
      <c r="G37" s="8">
        <v>68.95232</v>
      </c>
      <c r="H37" s="8">
        <v>0.23</v>
      </c>
      <c r="I37" s="7">
        <f t="shared" si="1"/>
        <v>1.0208610741233907E-2</v>
      </c>
      <c r="J37" s="7">
        <f t="shared" si="2"/>
        <v>0.70390739458499763</v>
      </c>
      <c r="K37" s="8">
        <v>103.47032</v>
      </c>
      <c r="L37" s="8">
        <v>0.23</v>
      </c>
      <c r="M37" s="7">
        <f t="shared" si="3"/>
        <v>1.0208610741233907E-2</v>
      </c>
      <c r="N37" s="7">
        <f t="shared" si="4"/>
        <v>1.0562882201509096</v>
      </c>
    </row>
    <row r="38" spans="1:14" x14ac:dyDescent="0.2">
      <c r="C38" s="3">
        <v>92.382720000000006</v>
      </c>
      <c r="D38" s="3">
        <v>0.22</v>
      </c>
      <c r="E38" s="7">
        <f t="shared" si="0"/>
        <v>9.7647581003106939E-3</v>
      </c>
      <c r="F38" s="7">
        <f t="shared" si="5"/>
        <v>0.90209491344873483</v>
      </c>
      <c r="G38" s="8">
        <v>71.044319999999999</v>
      </c>
      <c r="H38" s="8">
        <v>0.22</v>
      </c>
      <c r="I38" s="7">
        <f t="shared" si="1"/>
        <v>9.7647581003106939E-3</v>
      </c>
      <c r="J38" s="7">
        <f t="shared" si="2"/>
        <v>0.69373059920106506</v>
      </c>
      <c r="K38" s="8">
        <v>106.60832000000001</v>
      </c>
      <c r="L38" s="8">
        <v>0.22</v>
      </c>
      <c r="M38" s="7">
        <f t="shared" si="3"/>
        <v>9.7647581003106939E-3</v>
      </c>
      <c r="N38" s="7">
        <f t="shared" si="4"/>
        <v>1.0410044562805145</v>
      </c>
    </row>
    <row r="39" spans="1:14" x14ac:dyDescent="0.2">
      <c r="C39" s="3">
        <v>95.102320000000006</v>
      </c>
      <c r="D39" s="3">
        <v>0.2</v>
      </c>
      <c r="E39" s="7">
        <f t="shared" si="0"/>
        <v>8.8770528184642667E-3</v>
      </c>
      <c r="F39" s="7">
        <f t="shared" si="5"/>
        <v>0.84422831779849061</v>
      </c>
      <c r="G39" s="8">
        <v>73.136319999999998</v>
      </c>
      <c r="H39" s="8">
        <v>0.2</v>
      </c>
      <c r="I39" s="7">
        <f t="shared" si="1"/>
        <v>8.8770528184642667E-3</v>
      </c>
      <c r="J39" s="7">
        <f t="shared" si="2"/>
        <v>0.6492349755881045</v>
      </c>
      <c r="K39" s="8">
        <v>109.74632</v>
      </c>
      <c r="L39" s="8">
        <v>0.2</v>
      </c>
      <c r="M39" s="7">
        <f t="shared" si="3"/>
        <v>8.8770528184642667E-3</v>
      </c>
      <c r="N39" s="7">
        <f t="shared" si="4"/>
        <v>0.97422387927208132</v>
      </c>
    </row>
    <row r="40" spans="1:14" x14ac:dyDescent="0.2">
      <c r="A40" s="14">
        <f>700*5*5120</f>
        <v>17920000</v>
      </c>
      <c r="C40" s="3">
        <v>97.821920000000006</v>
      </c>
      <c r="D40" s="3">
        <v>0.19</v>
      </c>
      <c r="E40" s="7">
        <f t="shared" si="0"/>
        <v>8.4332001775410531E-3</v>
      </c>
      <c r="F40" s="7">
        <f t="shared" si="5"/>
        <v>0.82495183311140674</v>
      </c>
      <c r="G40" s="8">
        <v>75.228319999999997</v>
      </c>
      <c r="H40" s="8">
        <v>0.19</v>
      </c>
      <c r="I40" s="7">
        <f t="shared" si="1"/>
        <v>8.4332001775410531E-3</v>
      </c>
      <c r="J40" s="7">
        <f t="shared" si="2"/>
        <v>0.63441548158011518</v>
      </c>
      <c r="K40" s="8">
        <v>112.88432</v>
      </c>
      <c r="L40" s="8">
        <v>0.19</v>
      </c>
      <c r="M40" s="7">
        <f t="shared" si="3"/>
        <v>8.4332001775410531E-3</v>
      </c>
      <c r="N40" s="7">
        <f t="shared" si="4"/>
        <v>0.95197606746560104</v>
      </c>
    </row>
    <row r="41" spans="1:14" x14ac:dyDescent="0.2">
      <c r="C41" s="3">
        <v>100.54152000000001</v>
      </c>
      <c r="D41" s="3">
        <v>0.18</v>
      </c>
      <c r="E41" s="7">
        <f t="shared" si="0"/>
        <v>7.9893475366178395E-3</v>
      </c>
      <c r="F41" s="7">
        <f t="shared" si="5"/>
        <v>0.80326114513981328</v>
      </c>
      <c r="G41" s="8">
        <v>77.320319999999995</v>
      </c>
      <c r="H41" s="8">
        <v>0.18</v>
      </c>
      <c r="I41" s="7">
        <f t="shared" si="1"/>
        <v>7.9893475366178395E-3</v>
      </c>
      <c r="J41" s="7">
        <f t="shared" si="2"/>
        <v>0.61773890812250298</v>
      </c>
      <c r="K41" s="8">
        <v>116.02231999999999</v>
      </c>
      <c r="L41" s="8">
        <v>0.18</v>
      </c>
      <c r="M41" s="7">
        <f t="shared" si="3"/>
        <v>7.9893475366178395E-3</v>
      </c>
      <c r="N41" s="7">
        <f t="shared" si="4"/>
        <v>0.92694263648468667</v>
      </c>
    </row>
    <row r="42" spans="1:14" x14ac:dyDescent="0.2">
      <c r="C42" s="3">
        <v>103.26112000000001</v>
      </c>
      <c r="D42" s="3">
        <v>0.17</v>
      </c>
      <c r="E42" s="7">
        <f t="shared" si="0"/>
        <v>7.5454948956946268E-3</v>
      </c>
      <c r="F42" s="7">
        <f t="shared" si="5"/>
        <v>0.77915625388371035</v>
      </c>
      <c r="G42" s="8">
        <v>79.412319999999994</v>
      </c>
      <c r="H42" s="8">
        <v>0.17</v>
      </c>
      <c r="I42" s="7">
        <f t="shared" si="1"/>
        <v>7.5454948956946268E-3</v>
      </c>
      <c r="J42" s="7">
        <f t="shared" si="2"/>
        <v>0.59920525521526824</v>
      </c>
      <c r="K42" s="8">
        <v>119.16032</v>
      </c>
      <c r="L42" s="8">
        <v>0.17</v>
      </c>
      <c r="M42" s="7">
        <f t="shared" si="3"/>
        <v>7.5454948956946268E-3</v>
      </c>
      <c r="N42" s="7">
        <f t="shared" si="4"/>
        <v>0.89912358632933831</v>
      </c>
    </row>
    <row r="43" spans="1:14" x14ac:dyDescent="0.2">
      <c r="C43" s="3">
        <v>105.98072000000001</v>
      </c>
      <c r="D43" s="3">
        <v>0.15</v>
      </c>
      <c r="E43" s="7">
        <f t="shared" si="0"/>
        <v>6.6577896138481996E-3</v>
      </c>
      <c r="F43" s="7">
        <f t="shared" si="5"/>
        <v>0.70559733688415416</v>
      </c>
      <c r="G43" s="8">
        <v>81.504320000000007</v>
      </c>
      <c r="H43" s="8">
        <v>0.15</v>
      </c>
      <c r="I43" s="7">
        <f t="shared" si="1"/>
        <v>6.6577896138481996E-3</v>
      </c>
      <c r="J43" s="7">
        <f t="shared" si="2"/>
        <v>0.54263861517976009</v>
      </c>
      <c r="K43" s="8">
        <v>122.29832</v>
      </c>
      <c r="L43" s="8">
        <v>0.15</v>
      </c>
      <c r="M43" s="7">
        <f t="shared" si="3"/>
        <v>6.6577896138481996E-3</v>
      </c>
      <c r="N43" s="7">
        <f t="shared" si="4"/>
        <v>0.81423648468708354</v>
      </c>
    </row>
    <row r="44" spans="1:14" x14ac:dyDescent="0.2">
      <c r="C44" s="3">
        <v>108.70032</v>
      </c>
      <c r="D44" s="3">
        <v>0.14000000000000001</v>
      </c>
      <c r="E44" s="7">
        <f t="shared" si="0"/>
        <v>6.2139369729249869E-3</v>
      </c>
      <c r="F44" s="7">
        <f t="shared" si="5"/>
        <v>0.67545693741677748</v>
      </c>
      <c r="G44" s="8">
        <v>83.596320000000006</v>
      </c>
      <c r="H44" s="8">
        <v>0.14000000000000001</v>
      </c>
      <c r="I44" s="7">
        <f t="shared" si="1"/>
        <v>6.2139369729249869E-3</v>
      </c>
      <c r="J44" s="7">
        <f t="shared" si="2"/>
        <v>0.51946226364846859</v>
      </c>
      <c r="K44" s="8">
        <v>125.43631999999999</v>
      </c>
      <c r="L44" s="8">
        <v>0.14000000000000001</v>
      </c>
      <c r="M44" s="7">
        <f t="shared" si="3"/>
        <v>6.2139369729249869E-3</v>
      </c>
      <c r="N44" s="7">
        <f t="shared" si="4"/>
        <v>0.77945338659565</v>
      </c>
    </row>
    <row r="45" spans="1:14" x14ac:dyDescent="0.2">
      <c r="C45" s="3">
        <v>111.41992</v>
      </c>
      <c r="D45" s="3">
        <v>0.13</v>
      </c>
      <c r="E45" s="7">
        <f t="shared" si="0"/>
        <v>5.7700843320017733E-3</v>
      </c>
      <c r="F45" s="7">
        <f t="shared" si="5"/>
        <v>0.642902334664891</v>
      </c>
      <c r="G45" s="8">
        <v>85.688320000000004</v>
      </c>
      <c r="H45" s="8">
        <v>0.13</v>
      </c>
      <c r="I45" s="7">
        <f t="shared" si="1"/>
        <v>5.7700843320017733E-3</v>
      </c>
      <c r="J45" s="7">
        <f t="shared" si="2"/>
        <v>0.49442883266755422</v>
      </c>
      <c r="K45" s="8">
        <v>128.57432</v>
      </c>
      <c r="L45" s="8">
        <v>0.13</v>
      </c>
      <c r="M45" s="7">
        <f t="shared" si="3"/>
        <v>5.7700843320017733E-3</v>
      </c>
      <c r="N45" s="7">
        <f t="shared" si="4"/>
        <v>0.74188466932978225</v>
      </c>
    </row>
    <row r="46" spans="1:14" x14ac:dyDescent="0.2">
      <c r="C46" s="3">
        <v>114.13952</v>
      </c>
      <c r="D46" s="3">
        <v>0.12</v>
      </c>
      <c r="E46" s="7">
        <f t="shared" si="0"/>
        <v>5.3262316910785597E-3</v>
      </c>
      <c r="F46" s="7">
        <f t="shared" si="5"/>
        <v>0.60793352862849515</v>
      </c>
      <c r="G46" s="8">
        <v>87.780320000000003</v>
      </c>
      <c r="H46" s="8">
        <v>0.12</v>
      </c>
      <c r="I46" s="7">
        <f t="shared" si="1"/>
        <v>5.3262316910785597E-3</v>
      </c>
      <c r="J46" s="7">
        <f t="shared" si="2"/>
        <v>0.46753832223701713</v>
      </c>
      <c r="K46" s="8">
        <v>131.71232000000001</v>
      </c>
      <c r="L46" s="8">
        <v>0.12</v>
      </c>
      <c r="M46" s="7">
        <f t="shared" si="3"/>
        <v>5.3262316910785597E-3</v>
      </c>
      <c r="N46" s="7">
        <f t="shared" si="4"/>
        <v>0.70153033288948041</v>
      </c>
    </row>
    <row r="47" spans="1:14" x14ac:dyDescent="0.2">
      <c r="C47" s="3">
        <v>116.85912</v>
      </c>
      <c r="D47" s="3">
        <v>0.12</v>
      </c>
      <c r="E47" s="7">
        <f t="shared" si="0"/>
        <v>5.3262316910785597E-3</v>
      </c>
      <c r="F47" s="7">
        <f t="shared" si="5"/>
        <v>0.62241874833555233</v>
      </c>
      <c r="G47" s="8">
        <v>89.872320000000002</v>
      </c>
      <c r="H47" s="8">
        <v>0.12</v>
      </c>
      <c r="I47" s="7">
        <f t="shared" si="1"/>
        <v>5.3262316910785597E-3</v>
      </c>
      <c r="J47" s="7">
        <f t="shared" si="2"/>
        <v>0.47868079893475346</v>
      </c>
      <c r="K47" s="8">
        <v>134.85032000000001</v>
      </c>
      <c r="L47" s="8">
        <v>0.12</v>
      </c>
      <c r="M47" s="7">
        <f t="shared" si="3"/>
        <v>5.3262316910785597E-3</v>
      </c>
      <c r="N47" s="7">
        <f t="shared" si="4"/>
        <v>0.71824404793608498</v>
      </c>
    </row>
    <row r="48" spans="1:14" x14ac:dyDescent="0.2">
      <c r="C48" s="3">
        <v>119.57872</v>
      </c>
      <c r="D48" s="3">
        <v>0.11</v>
      </c>
      <c r="E48" s="7">
        <f t="shared" si="0"/>
        <v>4.8823790501553469E-3</v>
      </c>
      <c r="F48" s="7">
        <f t="shared" si="5"/>
        <v>0.58382863737239221</v>
      </c>
      <c r="G48" s="8">
        <v>91.964320000000001</v>
      </c>
      <c r="H48" s="8">
        <v>0.11</v>
      </c>
      <c r="I48" s="7">
        <f t="shared" si="1"/>
        <v>4.8823790501553469E-3</v>
      </c>
      <c r="J48" s="7">
        <f t="shared" si="2"/>
        <v>0.44900466932978239</v>
      </c>
      <c r="K48" s="8">
        <v>137.98831999999999</v>
      </c>
      <c r="L48" s="8">
        <v>0.11</v>
      </c>
      <c r="M48" s="7">
        <f t="shared" si="3"/>
        <v>4.8823790501553469E-3</v>
      </c>
      <c r="N48" s="7">
        <f t="shared" si="4"/>
        <v>0.67371128273413206</v>
      </c>
    </row>
    <row r="49" spans="3:14" x14ac:dyDescent="0.2">
      <c r="C49" s="3">
        <v>122.29832</v>
      </c>
      <c r="D49" s="3">
        <v>0.1</v>
      </c>
      <c r="E49" s="7">
        <f t="shared" si="0"/>
        <v>4.4385264092321334E-3</v>
      </c>
      <c r="F49" s="7">
        <f t="shared" si="5"/>
        <v>0.5428243231247224</v>
      </c>
      <c r="G49" s="8">
        <v>94.056319999999999</v>
      </c>
      <c r="H49" s="8">
        <v>0.1</v>
      </c>
      <c r="I49" s="7">
        <f t="shared" si="1"/>
        <v>4.4385264092321334E-3</v>
      </c>
      <c r="J49" s="7">
        <f t="shared" si="2"/>
        <v>0.4174714602751885</v>
      </c>
      <c r="K49" s="8">
        <v>141.12631999999999</v>
      </c>
      <c r="L49" s="8">
        <v>0.1</v>
      </c>
      <c r="M49" s="7">
        <f t="shared" si="3"/>
        <v>4.4385264092321334E-3</v>
      </c>
      <c r="N49" s="7">
        <f t="shared" si="4"/>
        <v>0.62639289835774492</v>
      </c>
    </row>
    <row r="50" spans="3:14" x14ac:dyDescent="0.2">
      <c r="C50" s="3">
        <v>125.01792</v>
      </c>
      <c r="D50" s="3">
        <v>0.09</v>
      </c>
      <c r="E50" s="7">
        <f t="shared" si="0"/>
        <v>3.9946737683089198E-3</v>
      </c>
      <c r="F50" s="7">
        <f t="shared" si="5"/>
        <v>0.49940580559254311</v>
      </c>
      <c r="G50" s="8">
        <v>96.148319999999998</v>
      </c>
      <c r="H50" s="8">
        <v>0.09</v>
      </c>
      <c r="I50" s="7">
        <f t="shared" si="1"/>
        <v>3.9946737683089198E-3</v>
      </c>
      <c r="J50" s="7">
        <f t="shared" si="2"/>
        <v>0.38408117177097184</v>
      </c>
      <c r="K50" s="8">
        <v>144.26432</v>
      </c>
      <c r="L50" s="8">
        <v>0.09</v>
      </c>
      <c r="M50" s="7">
        <f t="shared" si="3"/>
        <v>3.9946737683089198E-3</v>
      </c>
      <c r="N50" s="7">
        <f t="shared" si="4"/>
        <v>0.5762888948069238</v>
      </c>
    </row>
    <row r="51" spans="3:14" x14ac:dyDescent="0.2">
      <c r="C51" s="3">
        <v>127.73752</v>
      </c>
      <c r="D51" s="3">
        <v>0.08</v>
      </c>
      <c r="E51" s="7">
        <f t="shared" si="0"/>
        <v>3.5508211273857066E-3</v>
      </c>
      <c r="F51" s="7">
        <f t="shared" si="5"/>
        <v>0.45357308477585423</v>
      </c>
      <c r="G51" s="8">
        <v>98.240319999999997</v>
      </c>
      <c r="H51" s="8">
        <v>0.08</v>
      </c>
      <c r="I51" s="7">
        <f t="shared" si="1"/>
        <v>3.5508211273857066E-3</v>
      </c>
      <c r="J51" s="7">
        <f t="shared" si="2"/>
        <v>0.34883380381713258</v>
      </c>
      <c r="K51" s="8">
        <v>147.40232</v>
      </c>
      <c r="L51" s="8">
        <v>0.08</v>
      </c>
      <c r="M51" s="7">
        <f t="shared" si="3"/>
        <v>3.5508211273857066E-3</v>
      </c>
      <c r="N51" s="7">
        <f t="shared" si="4"/>
        <v>0.5233992720816687</v>
      </c>
    </row>
    <row r="52" spans="3:14" x14ac:dyDescent="0.2">
      <c r="C52" s="3">
        <v>130.45712</v>
      </c>
      <c r="D52" s="3">
        <v>0.08</v>
      </c>
      <c r="E52" s="7">
        <f t="shared" si="0"/>
        <v>3.5508211273857066E-3</v>
      </c>
      <c r="F52" s="7">
        <f t="shared" si="5"/>
        <v>0.46322989791389241</v>
      </c>
      <c r="G52" s="8">
        <v>100.33232</v>
      </c>
      <c r="H52" s="8">
        <v>0.08</v>
      </c>
      <c r="I52" s="7">
        <f t="shared" si="1"/>
        <v>3.5508211273857066E-3</v>
      </c>
      <c r="J52" s="7">
        <f t="shared" si="2"/>
        <v>0.35626212161562348</v>
      </c>
      <c r="K52" s="8">
        <v>150.54032000000001</v>
      </c>
      <c r="L52" s="8">
        <v>0.08</v>
      </c>
      <c r="M52" s="7">
        <f t="shared" si="3"/>
        <v>3.5508211273857066E-3</v>
      </c>
      <c r="N52" s="7">
        <f t="shared" si="4"/>
        <v>0.53454174877940508</v>
      </c>
    </row>
    <row r="53" spans="3:14" x14ac:dyDescent="0.2">
      <c r="C53" s="3">
        <v>133.17671999999999</v>
      </c>
      <c r="D53" s="3">
        <v>7.0000000000000007E-2</v>
      </c>
      <c r="E53" s="7">
        <f t="shared" si="0"/>
        <v>3.1069684864624934E-3</v>
      </c>
      <c r="F53" s="7">
        <f t="shared" si="5"/>
        <v>0.41377587217043926</v>
      </c>
      <c r="G53" s="8">
        <v>102.42431999999999</v>
      </c>
      <c r="H53" s="8">
        <v>7.0000000000000007E-2</v>
      </c>
      <c r="I53" s="7">
        <f t="shared" si="1"/>
        <v>3.1069684864624934E-3</v>
      </c>
      <c r="J53" s="7">
        <f t="shared" si="2"/>
        <v>0.31822913448735007</v>
      </c>
      <c r="K53" s="8">
        <v>153.67832000000001</v>
      </c>
      <c r="L53" s="8">
        <v>7.0000000000000007E-2</v>
      </c>
      <c r="M53" s="7">
        <f t="shared" si="3"/>
        <v>3.1069684864624934E-3</v>
      </c>
      <c r="N53" s="7">
        <f t="shared" si="4"/>
        <v>0.47747369729249878</v>
      </c>
    </row>
    <row r="54" spans="3:14" x14ac:dyDescent="0.2">
      <c r="C54" s="3">
        <v>135.89632</v>
      </c>
      <c r="D54" s="3">
        <v>0.06</v>
      </c>
      <c r="E54" s="7">
        <f t="shared" si="0"/>
        <v>2.6631158455392798E-3</v>
      </c>
      <c r="F54" s="7">
        <f t="shared" si="5"/>
        <v>0.36190764314247653</v>
      </c>
      <c r="G54" s="8">
        <v>104.51631999999999</v>
      </c>
      <c r="H54" s="8">
        <v>0.06</v>
      </c>
      <c r="I54" s="7">
        <f t="shared" si="1"/>
        <v>2.6631158455392798E-3</v>
      </c>
      <c r="J54" s="7">
        <f t="shared" si="2"/>
        <v>0.27833906790945395</v>
      </c>
      <c r="K54" s="8">
        <v>156.81631999999999</v>
      </c>
      <c r="L54" s="8">
        <v>0.06</v>
      </c>
      <c r="M54" s="7">
        <f t="shared" si="3"/>
        <v>2.6631158455392798E-3</v>
      </c>
      <c r="N54" s="7">
        <f t="shared" si="4"/>
        <v>0.41762002663115827</v>
      </c>
    </row>
    <row r="55" spans="3:14" x14ac:dyDescent="0.2">
      <c r="C55" s="3">
        <v>138.61591999999999</v>
      </c>
      <c r="D55" s="3">
        <v>0.06</v>
      </c>
      <c r="E55" s="7">
        <f t="shared" si="0"/>
        <v>2.6631158455392798E-3</v>
      </c>
      <c r="F55" s="7">
        <f t="shared" si="5"/>
        <v>0.36915025299600512</v>
      </c>
      <c r="G55" s="8">
        <v>106.60832000000001</v>
      </c>
      <c r="H55" s="8">
        <v>0.06</v>
      </c>
      <c r="I55" s="7">
        <f t="shared" si="1"/>
        <v>2.6631158455392798E-3</v>
      </c>
      <c r="J55" s="7">
        <f t="shared" si="2"/>
        <v>0.28391030625832214</v>
      </c>
      <c r="K55" s="8">
        <v>159.95432</v>
      </c>
      <c r="L55" s="8">
        <v>0.06</v>
      </c>
      <c r="M55" s="7">
        <f t="shared" si="3"/>
        <v>2.6631158455392798E-3</v>
      </c>
      <c r="N55" s="7">
        <f t="shared" si="4"/>
        <v>0.42597688415446056</v>
      </c>
    </row>
    <row r="56" spans="3:14" x14ac:dyDescent="0.2">
      <c r="C56" s="3">
        <v>141.33552</v>
      </c>
      <c r="D56" s="3">
        <v>0.05</v>
      </c>
      <c r="E56" s="7">
        <f t="shared" si="0"/>
        <v>2.2192632046160667E-3</v>
      </c>
      <c r="F56" s="7">
        <f t="shared" si="5"/>
        <v>0.31366071904127818</v>
      </c>
      <c r="G56" s="8">
        <v>108.70032</v>
      </c>
      <c r="H56" s="8">
        <v>0.05</v>
      </c>
      <c r="I56" s="7">
        <f t="shared" si="1"/>
        <v>2.2192632046160667E-3</v>
      </c>
      <c r="J56" s="7">
        <f t="shared" si="2"/>
        <v>0.24123462050599193</v>
      </c>
      <c r="K56" s="8">
        <v>163.09232</v>
      </c>
      <c r="L56" s="8">
        <v>0.05</v>
      </c>
      <c r="M56" s="7">
        <f t="shared" si="3"/>
        <v>2.2192632046160667E-3</v>
      </c>
      <c r="N56" s="7">
        <f t="shared" si="4"/>
        <v>0.36194478473146902</v>
      </c>
    </row>
    <row r="57" spans="3:14" x14ac:dyDescent="0.2">
      <c r="C57" s="3">
        <v>144.01328000000001</v>
      </c>
      <c r="D57" s="3">
        <v>0.05</v>
      </c>
      <c r="E57" s="7">
        <f t="shared" si="0"/>
        <v>2.2192632046160667E-3</v>
      </c>
      <c r="F57" s="7">
        <f t="shared" si="5"/>
        <v>0.31960337328007093</v>
      </c>
      <c r="G57" s="8">
        <v>110.75048</v>
      </c>
      <c r="H57" s="8">
        <v>0.05</v>
      </c>
      <c r="I57" s="7">
        <f t="shared" si="1"/>
        <v>2.2192632046160667E-3</v>
      </c>
      <c r="J57" s="7">
        <f t="shared" si="2"/>
        <v>0.24578446515756758</v>
      </c>
      <c r="K57" s="8">
        <v>166.18848</v>
      </c>
      <c r="L57" s="8">
        <v>0.05</v>
      </c>
      <c r="M57" s="7">
        <f t="shared" si="3"/>
        <v>2.2192632046160667E-3</v>
      </c>
      <c r="N57" s="7">
        <f t="shared" si="4"/>
        <v>0.3688159786950731</v>
      </c>
    </row>
    <row r="58" spans="3:14" x14ac:dyDescent="0.2">
      <c r="C58" s="3">
        <v>146.73287999999999</v>
      </c>
      <c r="D58" s="3">
        <v>0.04</v>
      </c>
      <c r="E58" s="7">
        <f t="shared" si="0"/>
        <v>1.7754105636928533E-3</v>
      </c>
      <c r="F58" s="7">
        <f t="shared" si="5"/>
        <v>0.2605111051930758</v>
      </c>
      <c r="G58" s="8">
        <v>112.84247999999999</v>
      </c>
      <c r="H58" s="8">
        <v>0.04</v>
      </c>
      <c r="I58" s="7">
        <f t="shared" si="1"/>
        <v>1.7754105636928533E-3</v>
      </c>
      <c r="J58" s="7">
        <f t="shared" si="2"/>
        <v>0.20034173102529951</v>
      </c>
      <c r="K58" s="8">
        <v>169.32648</v>
      </c>
      <c r="L58" s="8">
        <v>0.04</v>
      </c>
      <c r="M58" s="7">
        <f t="shared" si="3"/>
        <v>1.7754105636928533E-3</v>
      </c>
      <c r="N58" s="7">
        <f t="shared" si="4"/>
        <v>0.30062402130492666</v>
      </c>
    </row>
    <row r="59" spans="3:14" x14ac:dyDescent="0.2">
      <c r="C59" s="3">
        <v>149.45248000000001</v>
      </c>
      <c r="D59" s="3">
        <v>0.04</v>
      </c>
      <c r="E59" s="7">
        <f t="shared" si="0"/>
        <v>1.7754105636928533E-3</v>
      </c>
      <c r="F59" s="7">
        <f t="shared" si="5"/>
        <v>0.26533951176209492</v>
      </c>
      <c r="G59" s="8">
        <v>114.93447999999999</v>
      </c>
      <c r="H59" s="8">
        <v>0.04</v>
      </c>
      <c r="I59" s="7">
        <f t="shared" si="1"/>
        <v>1.7754105636928533E-3</v>
      </c>
      <c r="J59" s="7">
        <f t="shared" si="2"/>
        <v>0.20405588992454496</v>
      </c>
      <c r="K59" s="8">
        <v>172.46448000000001</v>
      </c>
      <c r="L59" s="8">
        <v>0.04</v>
      </c>
      <c r="M59" s="7">
        <f t="shared" si="3"/>
        <v>1.7754105636928533E-3</v>
      </c>
      <c r="N59" s="7">
        <f t="shared" si="4"/>
        <v>0.30619525965379485</v>
      </c>
    </row>
    <row r="60" spans="3:14" x14ac:dyDescent="0.2">
      <c r="C60" s="3">
        <v>152.17207999999999</v>
      </c>
      <c r="D60" s="3">
        <v>0.04</v>
      </c>
      <c r="E60" s="7">
        <f t="shared" si="0"/>
        <v>1.7754105636928533E-3</v>
      </c>
      <c r="F60" s="7">
        <f t="shared" si="5"/>
        <v>0.27016791833111398</v>
      </c>
      <c r="G60" s="8">
        <v>117.02648000000001</v>
      </c>
      <c r="H60" s="8">
        <v>0.04</v>
      </c>
      <c r="I60" s="7">
        <f t="shared" si="1"/>
        <v>1.7754105636928533E-3</v>
      </c>
      <c r="J60" s="7">
        <f t="shared" si="2"/>
        <v>0.20777004882379044</v>
      </c>
      <c r="K60" s="8">
        <v>175.60248000000001</v>
      </c>
      <c r="L60" s="8">
        <v>0.04</v>
      </c>
      <c r="M60" s="7">
        <f t="shared" si="3"/>
        <v>1.7754105636928533E-3</v>
      </c>
      <c r="N60" s="7">
        <f t="shared" si="4"/>
        <v>0.31176649800266304</v>
      </c>
    </row>
    <row r="61" spans="3:14" x14ac:dyDescent="0.2">
      <c r="C61" s="3">
        <v>154.89168000000001</v>
      </c>
      <c r="D61" s="3">
        <v>0.03</v>
      </c>
      <c r="E61" s="7">
        <f t="shared" si="0"/>
        <v>1.3315579227696399E-3</v>
      </c>
      <c r="F61" s="7">
        <f t="shared" si="5"/>
        <v>0.20624724367509978</v>
      </c>
      <c r="G61" s="8">
        <v>119.11848000000001</v>
      </c>
      <c r="H61" s="8">
        <v>0.03</v>
      </c>
      <c r="I61" s="7">
        <f t="shared" si="1"/>
        <v>1.3315579227696399E-3</v>
      </c>
      <c r="J61" s="7">
        <f t="shared" si="2"/>
        <v>0.15861315579227692</v>
      </c>
      <c r="K61" s="8">
        <v>178.74047999999999</v>
      </c>
      <c r="L61" s="8">
        <v>0.03</v>
      </c>
      <c r="M61" s="7">
        <f t="shared" si="3"/>
        <v>1.3315579227696399E-3</v>
      </c>
      <c r="N61" s="7">
        <f t="shared" si="4"/>
        <v>0.23800330226364835</v>
      </c>
    </row>
    <row r="62" spans="3:14" x14ac:dyDescent="0.2">
      <c r="C62" s="3">
        <v>157.61127999999999</v>
      </c>
      <c r="D62" s="3">
        <v>0.03</v>
      </c>
      <c r="E62" s="7">
        <f t="shared" si="0"/>
        <v>1.3315579227696399E-3</v>
      </c>
      <c r="F62" s="7">
        <f t="shared" si="5"/>
        <v>0.20986854860186407</v>
      </c>
      <c r="G62" s="8">
        <v>121.21048</v>
      </c>
      <c r="H62" s="8">
        <v>0.03</v>
      </c>
      <c r="I62" s="7">
        <f t="shared" si="1"/>
        <v>1.3315579227696399E-3</v>
      </c>
      <c r="J62" s="7">
        <f t="shared" si="2"/>
        <v>0.16139877496671098</v>
      </c>
      <c r="K62" s="8">
        <v>181.87848</v>
      </c>
      <c r="L62" s="8">
        <v>0.03</v>
      </c>
      <c r="M62" s="7">
        <f t="shared" si="3"/>
        <v>1.3315579227696399E-3</v>
      </c>
      <c r="N62" s="7">
        <f t="shared" si="4"/>
        <v>0.2421817310252995</v>
      </c>
    </row>
    <row r="63" spans="3:14" x14ac:dyDescent="0.2">
      <c r="C63" s="3">
        <v>160.33088000000001</v>
      </c>
      <c r="D63" s="3">
        <v>0.03</v>
      </c>
      <c r="E63" s="7">
        <f t="shared" si="0"/>
        <v>1.3315579227696399E-3</v>
      </c>
      <c r="F63" s="7">
        <f t="shared" si="5"/>
        <v>0.21348985352862843</v>
      </c>
      <c r="G63" s="8">
        <v>123.30248</v>
      </c>
      <c r="H63" s="8">
        <v>0.03</v>
      </c>
      <c r="I63" s="7">
        <f t="shared" si="1"/>
        <v>1.3315579227696399E-3</v>
      </c>
      <c r="J63" s="7">
        <f t="shared" si="2"/>
        <v>0.16418439414114508</v>
      </c>
      <c r="K63" s="8">
        <v>185.01648</v>
      </c>
      <c r="L63" s="8">
        <v>0.03</v>
      </c>
      <c r="M63" s="7">
        <f t="shared" si="3"/>
        <v>1.3315579227696399E-3</v>
      </c>
      <c r="N63" s="7">
        <f t="shared" si="4"/>
        <v>0.24636015978695064</v>
      </c>
    </row>
    <row r="64" spans="3:14" x14ac:dyDescent="0.2">
      <c r="C64" s="3">
        <v>163.05047999999999</v>
      </c>
      <c r="D64" s="3">
        <v>0.02</v>
      </c>
      <c r="E64" s="7">
        <f t="shared" si="0"/>
        <v>8.8770528184642665E-4</v>
      </c>
      <c r="F64" s="7">
        <f t="shared" si="5"/>
        <v>0.14474077230359514</v>
      </c>
      <c r="G64" s="8">
        <v>125.39448</v>
      </c>
      <c r="H64" s="8">
        <v>0.02</v>
      </c>
      <c r="I64" s="7">
        <f t="shared" si="1"/>
        <v>8.8770528184642665E-4</v>
      </c>
      <c r="J64" s="7">
        <f t="shared" si="2"/>
        <v>0.11131334221038611</v>
      </c>
      <c r="K64" s="8">
        <v>188.15448000000001</v>
      </c>
      <c r="L64" s="8">
        <v>0.02</v>
      </c>
      <c r="M64" s="7">
        <f t="shared" si="3"/>
        <v>8.8770528184642665E-4</v>
      </c>
      <c r="N64" s="7">
        <f t="shared" si="4"/>
        <v>0.16702572569906785</v>
      </c>
    </row>
    <row r="65" spans="3:14" x14ac:dyDescent="0.2">
      <c r="C65" s="3">
        <v>165.77008000000001</v>
      </c>
      <c r="D65" s="3">
        <v>0.02</v>
      </c>
      <c r="E65" s="7">
        <f t="shared" si="0"/>
        <v>8.8770528184642665E-4</v>
      </c>
      <c r="F65" s="7">
        <f t="shared" si="5"/>
        <v>0.1471549755881047</v>
      </c>
      <c r="G65" s="8">
        <v>127.48648</v>
      </c>
      <c r="H65" s="8">
        <v>0.02</v>
      </c>
      <c r="I65" s="7">
        <f t="shared" si="1"/>
        <v>8.8770528184642665E-4</v>
      </c>
      <c r="J65" s="7">
        <f t="shared" si="2"/>
        <v>0.11317042166000883</v>
      </c>
      <c r="K65" s="8">
        <v>191.29248000000001</v>
      </c>
      <c r="L65" s="8">
        <v>0.02</v>
      </c>
      <c r="M65" s="7">
        <f t="shared" si="3"/>
        <v>8.8770528184642665E-4</v>
      </c>
      <c r="N65" s="7">
        <f t="shared" si="4"/>
        <v>0.16981134487350194</v>
      </c>
    </row>
    <row r="66" spans="3:14" x14ac:dyDescent="0.2">
      <c r="C66" s="3">
        <v>168.48967999999999</v>
      </c>
      <c r="D66" s="3">
        <v>0.02</v>
      </c>
      <c r="E66" s="7">
        <f t="shared" si="0"/>
        <v>8.8770528184642665E-4</v>
      </c>
      <c r="F66" s="7">
        <f t="shared" si="5"/>
        <v>0.14956917887261423</v>
      </c>
      <c r="G66" s="8">
        <v>129.57848000000001</v>
      </c>
      <c r="H66" s="8">
        <v>0.02</v>
      </c>
      <c r="I66" s="7">
        <f t="shared" si="1"/>
        <v>8.8770528184642665E-4</v>
      </c>
      <c r="J66" s="7">
        <f t="shared" si="2"/>
        <v>0.11502750110963157</v>
      </c>
      <c r="K66" s="8">
        <v>194.43047999999999</v>
      </c>
      <c r="L66" s="8">
        <v>0.02</v>
      </c>
      <c r="M66" s="7">
        <f t="shared" si="3"/>
        <v>8.8770528184642665E-4</v>
      </c>
      <c r="N66" s="7">
        <f t="shared" si="4"/>
        <v>0.17259696404793601</v>
      </c>
    </row>
    <row r="67" spans="3:14" x14ac:dyDescent="0.2">
      <c r="C67" s="3">
        <v>171.20928000000001</v>
      </c>
      <c r="D67" s="3">
        <v>0.02</v>
      </c>
      <c r="E67" s="7">
        <f t="shared" si="0"/>
        <v>8.8770528184642665E-4</v>
      </c>
      <c r="F67" s="7">
        <f t="shared" si="5"/>
        <v>0.15198338215712379</v>
      </c>
      <c r="G67" s="8">
        <v>131.67048</v>
      </c>
      <c r="H67" s="8">
        <v>0.02</v>
      </c>
      <c r="I67" s="7">
        <f t="shared" si="1"/>
        <v>8.8770528184642665E-4</v>
      </c>
      <c r="J67" s="7">
        <f t="shared" si="2"/>
        <v>0.11688458055925428</v>
      </c>
      <c r="K67" s="8">
        <v>197.56847999999999</v>
      </c>
      <c r="L67" s="8">
        <v>0.02</v>
      </c>
      <c r="M67" s="7">
        <f t="shared" si="3"/>
        <v>8.8770528184642665E-4</v>
      </c>
      <c r="N67" s="7">
        <f t="shared" si="4"/>
        <v>0.1753825832223701</v>
      </c>
    </row>
    <row r="68" spans="3:14" x14ac:dyDescent="0.2">
      <c r="C68" s="3">
        <v>173.92887999999999</v>
      </c>
      <c r="D68" s="3">
        <v>0.02</v>
      </c>
      <c r="E68" s="7">
        <f t="shared" si="0"/>
        <v>8.8770528184642665E-4</v>
      </c>
      <c r="F68" s="7">
        <f t="shared" si="5"/>
        <v>0.15439758544163332</v>
      </c>
      <c r="G68" s="8">
        <v>133.76248000000001</v>
      </c>
      <c r="H68" s="8">
        <v>0.02</v>
      </c>
      <c r="I68" s="7">
        <f t="shared" si="1"/>
        <v>8.8770528184642665E-4</v>
      </c>
      <c r="J68" s="7">
        <f t="shared" si="2"/>
        <v>0.11874166000887702</v>
      </c>
      <c r="K68" s="8">
        <v>200.70648</v>
      </c>
      <c r="L68" s="8">
        <v>0.02</v>
      </c>
      <c r="M68" s="7">
        <f t="shared" si="3"/>
        <v>8.8770528184642665E-4</v>
      </c>
      <c r="N68" s="7">
        <f t="shared" si="4"/>
        <v>0.1781682023968042</v>
      </c>
    </row>
    <row r="69" spans="3:14" x14ac:dyDescent="0.2">
      <c r="C69" s="3">
        <v>176.64848000000001</v>
      </c>
      <c r="D69" s="3">
        <v>0.01</v>
      </c>
      <c r="E69" s="7">
        <f t="shared" si="0"/>
        <v>4.4385264092321332E-4</v>
      </c>
      <c r="F69" s="7">
        <f t="shared" si="5"/>
        <v>7.8405894363071438E-2</v>
      </c>
      <c r="G69" s="8">
        <v>135.85448</v>
      </c>
      <c r="H69" s="8">
        <v>0.01</v>
      </c>
      <c r="I69" s="7">
        <f t="shared" ref="I69:I76" si="6">H69/$H$2</f>
        <v>4.4385264092321332E-4</v>
      </c>
      <c r="J69" s="7">
        <f t="shared" si="2"/>
        <v>6.0299369729249867E-2</v>
      </c>
      <c r="K69" s="8">
        <v>203.84448</v>
      </c>
      <c r="L69" s="8">
        <v>0.01</v>
      </c>
      <c r="M69" s="7">
        <f t="shared" si="3"/>
        <v>4.4385264092321332E-4</v>
      </c>
      <c r="N69" s="7">
        <f t="shared" si="4"/>
        <v>9.0476910785619147E-2</v>
      </c>
    </row>
    <row r="70" spans="3:14" x14ac:dyDescent="0.2">
      <c r="C70" s="3">
        <v>179.36807999999999</v>
      </c>
      <c r="D70" s="3">
        <v>0.01</v>
      </c>
      <c r="E70" s="7">
        <f t="shared" ref="E70:E76" si="7">D70/$D$2</f>
        <v>4.4385264092321332E-4</v>
      </c>
      <c r="F70" s="7">
        <f t="shared" si="5"/>
        <v>7.9612996005326203E-2</v>
      </c>
      <c r="G70" s="8">
        <v>137.94648000000001</v>
      </c>
      <c r="H70" s="8">
        <v>0.01</v>
      </c>
      <c r="I70" s="7">
        <f t="shared" si="6"/>
        <v>4.4385264092321332E-4</v>
      </c>
      <c r="J70" s="7">
        <f t="shared" ref="J70:J76" si="8">I70*G70</f>
        <v>6.122790945406123E-2</v>
      </c>
      <c r="K70" s="8">
        <v>206.98248000000001</v>
      </c>
      <c r="L70" s="8">
        <v>0.01</v>
      </c>
      <c r="M70" s="7">
        <f t="shared" ref="M70:M76" si="9">L70/$L$2</f>
        <v>4.4385264092321332E-4</v>
      </c>
      <c r="N70" s="7">
        <f t="shared" ref="N70:N76" si="10">M70*K70</f>
        <v>9.1869720372836194E-2</v>
      </c>
    </row>
    <row r="71" spans="3:14" x14ac:dyDescent="0.2">
      <c r="C71" s="3">
        <v>182.08768000000001</v>
      </c>
      <c r="D71" s="3">
        <v>0.01</v>
      </c>
      <c r="E71" s="7">
        <f t="shared" si="7"/>
        <v>4.4385264092321332E-4</v>
      </c>
      <c r="F71" s="7">
        <f t="shared" ref="F71:F76" si="11">E71*C71</f>
        <v>8.0820097647580968E-2</v>
      </c>
      <c r="G71" s="8">
        <v>140.03847999999999</v>
      </c>
      <c r="H71" s="8">
        <v>0.01</v>
      </c>
      <c r="I71" s="7">
        <f t="shared" si="6"/>
        <v>4.4385264092321332E-4</v>
      </c>
      <c r="J71" s="7">
        <f t="shared" si="8"/>
        <v>6.2156449178872586E-2</v>
      </c>
      <c r="K71" s="8">
        <v>210.12047999999999</v>
      </c>
      <c r="L71" s="12">
        <v>0.01</v>
      </c>
      <c r="M71" s="7">
        <f t="shared" si="9"/>
        <v>4.4385264092321332E-4</v>
      </c>
      <c r="N71" s="7">
        <f t="shared" si="10"/>
        <v>9.3262529960053214E-2</v>
      </c>
    </row>
    <row r="72" spans="3:14" x14ac:dyDescent="0.2">
      <c r="C72" s="3">
        <v>184.80727999999999</v>
      </c>
      <c r="D72" s="3">
        <v>0.01</v>
      </c>
      <c r="E72" s="7">
        <f t="shared" si="7"/>
        <v>4.4385264092321332E-4</v>
      </c>
      <c r="F72" s="7">
        <f t="shared" si="11"/>
        <v>8.2027199289835734E-2</v>
      </c>
      <c r="G72" s="8">
        <v>142.13048000000001</v>
      </c>
      <c r="H72" s="8">
        <v>0.01</v>
      </c>
      <c r="I72" s="7">
        <f t="shared" si="6"/>
        <v>4.4385264092321332E-4</v>
      </c>
      <c r="J72" s="7">
        <f t="shared" si="8"/>
        <v>6.3084988903683956E-2</v>
      </c>
      <c r="K72" s="8">
        <v>213.25847999999999</v>
      </c>
      <c r="L72" s="8">
        <v>0.01</v>
      </c>
      <c r="M72" s="7">
        <f t="shared" si="9"/>
        <v>4.4385264092321332E-4</v>
      </c>
      <c r="N72" s="7">
        <f t="shared" si="10"/>
        <v>9.4655339547270262E-2</v>
      </c>
    </row>
    <row r="73" spans="3:14" x14ac:dyDescent="0.2">
      <c r="C73" s="3">
        <v>187.52688000000001</v>
      </c>
      <c r="D73" s="3">
        <v>0.01</v>
      </c>
      <c r="E73" s="7">
        <f t="shared" si="7"/>
        <v>4.4385264092321332E-4</v>
      </c>
      <c r="F73" s="7">
        <f t="shared" si="11"/>
        <v>8.3234300932090513E-2</v>
      </c>
      <c r="G73" s="8">
        <v>144.22247999999999</v>
      </c>
      <c r="H73" s="8">
        <v>0.01</v>
      </c>
      <c r="I73" s="7">
        <f t="shared" si="6"/>
        <v>4.4385264092321332E-4</v>
      </c>
      <c r="J73" s="7">
        <f t="shared" si="8"/>
        <v>6.4013528628495311E-2</v>
      </c>
      <c r="K73" s="8">
        <v>216.39648</v>
      </c>
      <c r="L73" s="8">
        <v>0.01</v>
      </c>
      <c r="M73" s="7">
        <f t="shared" si="9"/>
        <v>4.4385264092321332E-4</v>
      </c>
      <c r="N73" s="7">
        <f t="shared" si="10"/>
        <v>9.604814913448731E-2</v>
      </c>
    </row>
    <row r="74" spans="3:14" x14ac:dyDescent="0.2">
      <c r="C74" s="3">
        <v>190.24647999999999</v>
      </c>
      <c r="D74" s="3">
        <v>0.01</v>
      </c>
      <c r="E74" s="7">
        <f t="shared" si="7"/>
        <v>4.4385264092321332E-4</v>
      </c>
      <c r="F74" s="7">
        <f t="shared" si="11"/>
        <v>8.4441402574345278E-2</v>
      </c>
      <c r="G74" s="8">
        <v>146.31448</v>
      </c>
      <c r="H74" s="8">
        <v>0.01</v>
      </c>
      <c r="I74" s="7">
        <f t="shared" si="6"/>
        <v>4.4385264092321332E-4</v>
      </c>
      <c r="J74" s="7">
        <f t="shared" si="8"/>
        <v>6.4942068353306681E-2</v>
      </c>
      <c r="K74" s="8">
        <v>219.53448</v>
      </c>
      <c r="L74" s="8">
        <v>0.01</v>
      </c>
      <c r="M74" s="7">
        <f t="shared" si="9"/>
        <v>4.4385264092321332E-4</v>
      </c>
      <c r="N74" s="7">
        <f t="shared" si="10"/>
        <v>9.7440958721704357E-2</v>
      </c>
    </row>
    <row r="75" spans="3:14" x14ac:dyDescent="0.2">
      <c r="C75" s="3">
        <v>192.96608000000001</v>
      </c>
      <c r="D75" s="3">
        <v>0.01</v>
      </c>
      <c r="E75" s="7">
        <f t="shared" si="7"/>
        <v>4.4385264092321332E-4</v>
      </c>
      <c r="F75" s="7">
        <f t="shared" si="11"/>
        <v>8.5648504216600058E-2</v>
      </c>
      <c r="G75" s="8">
        <v>148.40647999999999</v>
      </c>
      <c r="H75" s="8">
        <v>0.01</v>
      </c>
      <c r="I75" s="7">
        <f t="shared" si="6"/>
        <v>4.4385264092321332E-4</v>
      </c>
      <c r="J75" s="7">
        <f t="shared" si="8"/>
        <v>6.5870608078118037E-2</v>
      </c>
      <c r="K75" s="8">
        <v>222.67248000000001</v>
      </c>
      <c r="L75" s="8">
        <v>0.01</v>
      </c>
      <c r="M75" s="7">
        <f t="shared" si="9"/>
        <v>4.4385264092321332E-4</v>
      </c>
      <c r="N75" s="7">
        <f t="shared" si="10"/>
        <v>9.8833768308921405E-2</v>
      </c>
    </row>
    <row r="76" spans="3:14" x14ac:dyDescent="0.2">
      <c r="C76" s="3">
        <v>195.68567999999999</v>
      </c>
      <c r="D76" s="3">
        <v>0</v>
      </c>
      <c r="E76" s="7">
        <f t="shared" si="7"/>
        <v>0</v>
      </c>
      <c r="F76" s="7">
        <f t="shared" si="11"/>
        <v>0</v>
      </c>
      <c r="G76" s="8">
        <v>150.49848</v>
      </c>
      <c r="H76" s="8">
        <v>0</v>
      </c>
      <c r="I76" s="7">
        <f t="shared" si="6"/>
        <v>0</v>
      </c>
      <c r="J76" s="7">
        <f t="shared" si="8"/>
        <v>0</v>
      </c>
      <c r="K76" s="8">
        <v>225.81048000000001</v>
      </c>
      <c r="L76" s="8">
        <v>0</v>
      </c>
      <c r="M76" s="7">
        <f t="shared" si="9"/>
        <v>0</v>
      </c>
      <c r="N76" s="7">
        <f t="shared" si="10"/>
        <v>0</v>
      </c>
    </row>
    <row r="77" spans="3:14" x14ac:dyDescent="0.2">
      <c r="C77" s="3"/>
      <c r="D77" s="3"/>
      <c r="E77" s="7"/>
      <c r="F77" s="7"/>
      <c r="G77" s="8"/>
      <c r="H77" s="8"/>
      <c r="I77" s="7"/>
      <c r="J77" s="7"/>
      <c r="K77" s="8"/>
      <c r="L77" s="8"/>
      <c r="M77" s="7"/>
      <c r="N77" s="7"/>
    </row>
    <row r="78" spans="3:14" x14ac:dyDescent="0.2">
      <c r="C78" s="3"/>
      <c r="D78" s="3"/>
      <c r="E78" s="7"/>
      <c r="F78" s="7"/>
      <c r="G78" s="8"/>
      <c r="H78" s="8"/>
      <c r="I78" s="7"/>
      <c r="J78" s="7"/>
      <c r="K78" s="8"/>
      <c r="L78" s="8"/>
      <c r="M78" s="7"/>
      <c r="N78" s="7"/>
    </row>
    <row r="79" spans="3:14" x14ac:dyDescent="0.2">
      <c r="C79" s="3"/>
      <c r="D79" s="3"/>
      <c r="E79" s="7"/>
      <c r="F79" s="7"/>
      <c r="G79" s="8"/>
      <c r="H79" s="8"/>
      <c r="I79" s="7"/>
      <c r="J79" s="7"/>
      <c r="K79" s="8"/>
      <c r="L79" s="8"/>
      <c r="M79" s="7"/>
      <c r="N79" s="7"/>
    </row>
    <row r="80" spans="3:14" x14ac:dyDescent="0.2">
      <c r="C80" s="3"/>
      <c r="D80" s="3"/>
      <c r="E80" s="7"/>
      <c r="F80" s="7"/>
      <c r="G80" s="8"/>
      <c r="H80" s="8"/>
      <c r="I80" s="7"/>
      <c r="J80" s="7"/>
      <c r="K80" s="8"/>
      <c r="L80" s="8"/>
      <c r="M80" s="7"/>
      <c r="N80" s="7"/>
    </row>
    <row r="81" spans="3:14" x14ac:dyDescent="0.2">
      <c r="C81" s="3"/>
      <c r="D81" s="3"/>
      <c r="E81" s="7"/>
      <c r="F81" s="7"/>
      <c r="G81" s="8"/>
      <c r="H81" s="8"/>
      <c r="I81" s="7"/>
      <c r="J81" s="7"/>
      <c r="K81" s="8"/>
      <c r="L81" s="8"/>
      <c r="M81" s="7"/>
      <c r="N81" s="7"/>
    </row>
    <row r="82" spans="3:14" x14ac:dyDescent="0.2">
      <c r="C82" s="3"/>
      <c r="D82" s="3"/>
      <c r="E82" s="7"/>
      <c r="F82" s="7"/>
      <c r="G82" s="8"/>
      <c r="H82" s="8"/>
      <c r="I82" s="7"/>
      <c r="J82" s="7"/>
      <c r="K82" s="8"/>
      <c r="L82" s="8"/>
      <c r="M82" s="7"/>
      <c r="N82" s="7"/>
    </row>
    <row r="83" spans="3:14" x14ac:dyDescent="0.2">
      <c r="C83" s="3"/>
      <c r="D83" s="3"/>
      <c r="E83" s="7"/>
      <c r="F83" s="7"/>
      <c r="G83" s="8"/>
      <c r="H83" s="8"/>
      <c r="I83" s="7"/>
      <c r="J83" s="7"/>
      <c r="K83" s="8"/>
      <c r="L83" s="8"/>
      <c r="M83" s="7"/>
      <c r="N83" s="7"/>
    </row>
    <row r="84" spans="3:14" x14ac:dyDescent="0.2">
      <c r="C84" s="3"/>
      <c r="D84" s="3"/>
      <c r="E84" s="7"/>
      <c r="F84" s="7"/>
      <c r="G84" s="8"/>
      <c r="H84" s="8"/>
      <c r="I84" s="7"/>
      <c r="J84" s="7"/>
      <c r="K84" s="8"/>
      <c r="L84" s="8"/>
      <c r="M84" s="7"/>
      <c r="N84" s="7"/>
    </row>
    <row r="85" spans="3:14" x14ac:dyDescent="0.2">
      <c r="C85" s="3"/>
      <c r="D85" s="3"/>
      <c r="E85" s="7"/>
      <c r="F85" s="7"/>
      <c r="G85" s="8"/>
      <c r="H85" s="8"/>
      <c r="I85" s="7"/>
      <c r="J85" s="7"/>
      <c r="K85" s="8"/>
      <c r="L85" s="8"/>
      <c r="M85" s="7"/>
      <c r="N85" s="7"/>
    </row>
    <row r="86" spans="3:14" x14ac:dyDescent="0.2">
      <c r="C86" s="3"/>
      <c r="D86" s="3"/>
      <c r="E86" s="7"/>
      <c r="F86" s="7"/>
      <c r="G86" s="8"/>
      <c r="H86" s="8"/>
      <c r="I86" s="7"/>
      <c r="J86" s="7"/>
      <c r="K86" s="8"/>
      <c r="L86" s="8"/>
      <c r="M86" s="7"/>
      <c r="N86" s="7"/>
    </row>
    <row r="87" spans="3:14" x14ac:dyDescent="0.2">
      <c r="C87" s="3"/>
      <c r="D87" s="3"/>
      <c r="E87" s="7"/>
      <c r="F87" s="7"/>
      <c r="G87" s="8"/>
      <c r="H87" s="8"/>
      <c r="I87" s="7"/>
      <c r="J87" s="7"/>
      <c r="K87" s="8"/>
      <c r="L87" s="8"/>
      <c r="M87" s="7"/>
      <c r="N87" s="7"/>
    </row>
    <row r="88" spans="3:14" x14ac:dyDescent="0.2">
      <c r="C88" s="3"/>
      <c r="D88" s="3"/>
      <c r="E88" s="7"/>
      <c r="F88" s="7"/>
      <c r="G88" s="8"/>
      <c r="H88" s="8"/>
      <c r="I88" s="7"/>
      <c r="J88" s="7"/>
      <c r="K88" s="8"/>
      <c r="L88" s="8"/>
      <c r="M88" s="7"/>
      <c r="N88" s="7"/>
    </row>
    <row r="89" spans="3:14" x14ac:dyDescent="0.2">
      <c r="C89" s="3"/>
      <c r="D89" s="3"/>
      <c r="E89" s="7"/>
      <c r="F89" s="7"/>
      <c r="G89" s="8"/>
      <c r="H89" s="8"/>
      <c r="I89" s="7"/>
      <c r="J89" s="7"/>
      <c r="K89" s="8"/>
      <c r="L89" s="8"/>
      <c r="M89" s="7"/>
      <c r="N89" s="7"/>
    </row>
    <row r="90" spans="3:14" x14ac:dyDescent="0.2">
      <c r="C90" s="3"/>
      <c r="D90" s="3"/>
      <c r="E90" s="7"/>
      <c r="F90" s="7"/>
      <c r="G90" s="8"/>
      <c r="H90" s="8"/>
      <c r="I90" s="7"/>
      <c r="J90" s="7"/>
      <c r="K90" s="8"/>
      <c r="L90" s="8"/>
      <c r="M90" s="7"/>
      <c r="N90" s="7"/>
    </row>
    <row r="91" spans="3:14" x14ac:dyDescent="0.2">
      <c r="C91" s="3"/>
      <c r="D91" s="3"/>
      <c r="E91" s="7"/>
      <c r="F91" s="7"/>
      <c r="G91" s="8"/>
      <c r="H91" s="8"/>
      <c r="I91" s="7"/>
      <c r="J91" s="7"/>
      <c r="K91" s="8"/>
      <c r="L91" s="8"/>
      <c r="M91" s="7"/>
      <c r="N91" s="7"/>
    </row>
    <row r="92" spans="3:14" x14ac:dyDescent="0.2">
      <c r="C92" s="3"/>
      <c r="D92" s="3"/>
      <c r="E92" s="7"/>
      <c r="F92" s="7"/>
      <c r="G92" s="8"/>
      <c r="H92" s="8"/>
      <c r="I92" s="7"/>
      <c r="J92" s="7"/>
      <c r="K92" s="8"/>
      <c r="L92" s="8"/>
      <c r="M92" s="7"/>
      <c r="N92" s="7"/>
    </row>
    <row r="93" spans="3:14" x14ac:dyDescent="0.2">
      <c r="C93" s="3"/>
      <c r="D93" s="3"/>
      <c r="E93" s="7"/>
      <c r="F93" s="7"/>
      <c r="G93" s="8"/>
      <c r="H93" s="8"/>
      <c r="I93" s="7"/>
      <c r="J93" s="7"/>
      <c r="K93" s="8"/>
      <c r="L93" s="8"/>
      <c r="M93" s="7"/>
      <c r="N93" s="7"/>
    </row>
    <row r="94" spans="3:14" x14ac:dyDescent="0.2">
      <c r="C94" s="3"/>
      <c r="D94" s="3"/>
      <c r="E94" s="7"/>
      <c r="F94" s="7"/>
      <c r="G94" s="8"/>
      <c r="H94" s="8"/>
      <c r="I94" s="7"/>
      <c r="J94" s="7"/>
      <c r="K94" s="8"/>
      <c r="L94" s="8"/>
      <c r="M94" s="7"/>
      <c r="N94" s="7"/>
    </row>
    <row r="95" spans="3:14" x14ac:dyDescent="0.2">
      <c r="C95" s="3"/>
      <c r="D95" s="3"/>
      <c r="E95" s="7"/>
      <c r="F95" s="7"/>
      <c r="G95" s="8"/>
      <c r="H95" s="8"/>
      <c r="I95" s="7"/>
      <c r="J95" s="7"/>
      <c r="K95" s="8"/>
      <c r="L95" s="8"/>
      <c r="M95" s="7"/>
      <c r="N95" s="7"/>
    </row>
    <row r="96" spans="3:14" x14ac:dyDescent="0.2">
      <c r="C96" s="3"/>
      <c r="D96" s="3"/>
      <c r="E96" s="7"/>
      <c r="F96" s="7"/>
      <c r="G96" s="8"/>
      <c r="H96" s="8"/>
      <c r="I96" s="7"/>
      <c r="J96" s="7"/>
      <c r="K96" s="8"/>
      <c r="L96" s="8"/>
      <c r="M96" s="7"/>
      <c r="N96" s="7"/>
    </row>
    <row r="97" spans="3:14" x14ac:dyDescent="0.2">
      <c r="C97" s="3"/>
      <c r="D97" s="3"/>
      <c r="E97" s="7"/>
      <c r="F97" s="7"/>
      <c r="G97" s="8"/>
      <c r="H97" s="8"/>
      <c r="I97" s="7"/>
      <c r="J97" s="7"/>
      <c r="K97" s="8"/>
      <c r="L97" s="8"/>
      <c r="M97" s="7"/>
      <c r="N97" s="7"/>
    </row>
    <row r="98" spans="3:14" x14ac:dyDescent="0.2">
      <c r="C98" s="3"/>
      <c r="D98" s="3"/>
      <c r="E98" s="7"/>
      <c r="F98" s="7"/>
      <c r="G98" s="8"/>
      <c r="H98" s="8"/>
      <c r="I98" s="7"/>
      <c r="J98" s="7"/>
      <c r="K98" s="8"/>
      <c r="L98" s="8"/>
      <c r="M98" s="7"/>
      <c r="N98" s="7"/>
    </row>
    <row r="99" spans="3:14" x14ac:dyDescent="0.2">
      <c r="C99" s="3"/>
      <c r="D99" s="3"/>
      <c r="E99" s="7"/>
      <c r="F99" s="7"/>
      <c r="G99" s="8"/>
      <c r="H99" s="8"/>
      <c r="I99" s="7"/>
      <c r="J99" s="7"/>
      <c r="K99" s="8"/>
      <c r="L99" s="8"/>
      <c r="M99" s="7"/>
      <c r="N99" s="7"/>
    </row>
    <row r="100" spans="3:14" x14ac:dyDescent="0.2">
      <c r="C100" s="3"/>
      <c r="D100" s="3"/>
      <c r="E100" s="7"/>
      <c r="F100" s="7"/>
      <c r="G100" s="8"/>
      <c r="H100" s="8"/>
      <c r="I100" s="7"/>
      <c r="J100" s="7"/>
      <c r="K100" s="8"/>
      <c r="L100" s="8"/>
      <c r="M100" s="7"/>
      <c r="N100" s="7"/>
    </row>
    <row r="101" spans="3:14" x14ac:dyDescent="0.2">
      <c r="C101" s="3"/>
      <c r="D101" s="3"/>
      <c r="E101" s="7"/>
      <c r="F101" s="7"/>
      <c r="G101" s="8"/>
      <c r="H101" s="8"/>
      <c r="I101" s="7"/>
      <c r="J101" s="7"/>
      <c r="K101" s="8"/>
      <c r="L101" s="8"/>
      <c r="M101" s="7"/>
      <c r="N101" s="7"/>
    </row>
    <row r="102" spans="3:14" x14ac:dyDescent="0.2">
      <c r="C102" s="3"/>
      <c r="D102" s="3"/>
      <c r="E102" s="7"/>
      <c r="F102" s="7"/>
      <c r="G102" s="8"/>
      <c r="H102" s="8"/>
      <c r="I102" s="7"/>
      <c r="J102" s="7"/>
      <c r="K102" s="8"/>
      <c r="L102" s="8"/>
      <c r="M102" s="7"/>
      <c r="N102" s="7"/>
    </row>
    <row r="103" spans="3:14" x14ac:dyDescent="0.2">
      <c r="C103" s="3"/>
      <c r="D103" s="3"/>
      <c r="E103" s="7"/>
      <c r="F103" s="7"/>
      <c r="G103" s="8"/>
      <c r="H103" s="8"/>
      <c r="I103" s="7"/>
      <c r="J103" s="7"/>
      <c r="K103" s="8"/>
      <c r="L103" s="8"/>
      <c r="M103" s="7"/>
      <c r="N103" s="7"/>
    </row>
    <row r="104" spans="3:14" x14ac:dyDescent="0.2">
      <c r="C104" s="3"/>
      <c r="D104" s="3"/>
      <c r="E104" s="7"/>
      <c r="F104" s="7"/>
      <c r="G104" s="8"/>
      <c r="H104" s="8"/>
      <c r="I104" s="7"/>
      <c r="J104" s="7"/>
      <c r="K104" s="8"/>
      <c r="L104" s="8"/>
      <c r="M104" s="7"/>
      <c r="N104" s="7"/>
    </row>
    <row r="105" spans="3:14" x14ac:dyDescent="0.2">
      <c r="C105" s="3"/>
      <c r="D105" s="3"/>
      <c r="E105" s="7"/>
      <c r="F105" s="7"/>
      <c r="G105" s="8"/>
      <c r="H105" s="8"/>
      <c r="I105" s="7"/>
      <c r="J105" s="7"/>
      <c r="K105" s="8"/>
      <c r="L105" s="8"/>
      <c r="M105" s="7"/>
      <c r="N105" s="7"/>
    </row>
    <row r="106" spans="3:14" x14ac:dyDescent="0.2">
      <c r="C106" s="3"/>
      <c r="D106" s="3"/>
      <c r="E106" s="7"/>
      <c r="F106" s="7"/>
      <c r="G106" s="8"/>
      <c r="H106" s="8"/>
      <c r="I106" s="7"/>
      <c r="J106" s="7"/>
      <c r="K106" s="8"/>
      <c r="L106" s="8"/>
      <c r="M106" s="7"/>
      <c r="N106" s="7"/>
    </row>
    <row r="107" spans="3:14" x14ac:dyDescent="0.2">
      <c r="C107" s="3"/>
      <c r="D107" s="3"/>
      <c r="E107" s="7"/>
      <c r="F107" s="7"/>
      <c r="G107" s="8"/>
      <c r="H107" s="8"/>
      <c r="I107" s="7"/>
      <c r="J107" s="7"/>
      <c r="K107" s="8"/>
      <c r="L107" s="8"/>
      <c r="M107" s="7"/>
      <c r="N107" s="7"/>
    </row>
    <row r="108" spans="3:14" x14ac:dyDescent="0.2">
      <c r="C108" s="3"/>
      <c r="D108" s="3"/>
      <c r="E108" s="7"/>
      <c r="F108" s="7"/>
      <c r="G108" s="8"/>
      <c r="H108" s="8"/>
      <c r="I108" s="7"/>
      <c r="J108" s="7"/>
      <c r="K108" s="8"/>
      <c r="L108" s="8"/>
      <c r="M108" s="7"/>
      <c r="N108" s="7"/>
    </row>
    <row r="109" spans="3:14" x14ac:dyDescent="0.2">
      <c r="C109" s="3"/>
      <c r="D109" s="3"/>
      <c r="E109" s="7"/>
      <c r="F109" s="7"/>
      <c r="G109" s="8"/>
      <c r="H109" s="8"/>
      <c r="I109" s="7"/>
      <c r="J109" s="7"/>
      <c r="K109" s="8"/>
      <c r="L109" s="8"/>
      <c r="M109" s="7"/>
      <c r="N109" s="7"/>
    </row>
    <row r="110" spans="3:14" x14ac:dyDescent="0.2">
      <c r="C110" s="3"/>
      <c r="D110" s="3"/>
      <c r="E110" s="7"/>
      <c r="F110" s="7"/>
      <c r="G110" s="8"/>
      <c r="H110" s="8"/>
      <c r="I110" s="7"/>
      <c r="J110" s="7"/>
      <c r="K110" s="8"/>
      <c r="L110" s="8"/>
      <c r="M110" s="7"/>
      <c r="N110" s="7"/>
    </row>
    <row r="111" spans="3:14" x14ac:dyDescent="0.2">
      <c r="C111" s="3"/>
      <c r="D111" s="3"/>
      <c r="E111" s="7"/>
      <c r="F111" s="7"/>
      <c r="G111" s="8"/>
      <c r="H111" s="8"/>
      <c r="I111" s="7"/>
      <c r="J111" s="7"/>
      <c r="K111" s="8"/>
      <c r="L111" s="8"/>
      <c r="M111" s="7"/>
      <c r="N111" s="7"/>
    </row>
    <row r="112" spans="3:14" x14ac:dyDescent="0.2">
      <c r="C112" s="3"/>
      <c r="D112" s="3"/>
      <c r="E112" s="7"/>
      <c r="F112" s="7"/>
      <c r="G112" s="8"/>
      <c r="H112" s="8"/>
      <c r="I112" s="7"/>
      <c r="J112" s="7"/>
      <c r="K112" s="8"/>
      <c r="L112" s="8"/>
      <c r="M112" s="7"/>
      <c r="N112" s="7"/>
    </row>
    <row r="113" spans="3:14" x14ac:dyDescent="0.2">
      <c r="C113" s="3"/>
      <c r="D113" s="3"/>
      <c r="E113" s="7"/>
      <c r="F113" s="7"/>
      <c r="G113" s="8"/>
      <c r="H113" s="8"/>
      <c r="I113" s="7"/>
      <c r="J113" s="7"/>
      <c r="K113" s="8"/>
      <c r="L113" s="8"/>
      <c r="M113" s="7"/>
      <c r="N113" s="7"/>
    </row>
    <row r="114" spans="3:14" x14ac:dyDescent="0.2">
      <c r="C114" s="3"/>
      <c r="D114" s="3"/>
      <c r="E114" s="7"/>
      <c r="F114" s="7"/>
      <c r="G114" s="8"/>
      <c r="H114" s="8"/>
      <c r="I114" s="7"/>
      <c r="J114" s="7"/>
      <c r="K114" s="8"/>
      <c r="L114" s="8"/>
      <c r="M114" s="7"/>
      <c r="N114" s="7"/>
    </row>
    <row r="115" spans="3:14" x14ac:dyDescent="0.2">
      <c r="C115" s="3"/>
      <c r="D115" s="3"/>
      <c r="E115" s="7"/>
      <c r="F115" s="7"/>
      <c r="G115" s="8"/>
      <c r="H115" s="8"/>
      <c r="I115" s="7"/>
      <c r="J115" s="7"/>
      <c r="K115" s="8"/>
      <c r="L115" s="8"/>
      <c r="M115" s="7"/>
      <c r="N115" s="7"/>
    </row>
    <row r="116" spans="3:14" x14ac:dyDescent="0.2">
      <c r="C116" s="3"/>
      <c r="D116" s="3"/>
      <c r="E116" s="7"/>
      <c r="F116" s="7"/>
      <c r="G116" s="8"/>
      <c r="H116" s="8"/>
      <c r="I116" s="7"/>
      <c r="J116" s="7"/>
      <c r="K116" s="8"/>
      <c r="L116" s="8"/>
      <c r="M116" s="7"/>
      <c r="N116" s="7"/>
    </row>
    <row r="117" spans="3:14" x14ac:dyDescent="0.2">
      <c r="C117" s="3"/>
      <c r="D117" s="3"/>
      <c r="E117" s="7"/>
      <c r="F117" s="7"/>
      <c r="G117" s="8"/>
      <c r="H117" s="8"/>
      <c r="I117" s="7"/>
      <c r="J117" s="7"/>
      <c r="K117" s="8"/>
      <c r="L117" s="8"/>
      <c r="M117" s="7"/>
      <c r="N117" s="7"/>
    </row>
    <row r="118" spans="3:14" x14ac:dyDescent="0.2">
      <c r="C118" s="3"/>
      <c r="D118" s="3"/>
      <c r="E118" s="7"/>
      <c r="F118" s="7"/>
      <c r="G118" s="8"/>
      <c r="H118" s="8"/>
      <c r="I118" s="7"/>
      <c r="J118" s="7"/>
      <c r="K118" s="8"/>
      <c r="L118" s="8"/>
      <c r="M118" s="7"/>
      <c r="N118" s="7"/>
    </row>
    <row r="119" spans="3:14" x14ac:dyDescent="0.2">
      <c r="C119" s="3"/>
      <c r="D119" s="3"/>
      <c r="E119" s="7"/>
      <c r="F119" s="7"/>
      <c r="G119" s="8"/>
      <c r="H119" s="8"/>
      <c r="I119" s="7"/>
      <c r="J119" s="7"/>
      <c r="K119" s="8"/>
      <c r="L119" s="8"/>
      <c r="M119" s="7"/>
      <c r="N119" s="7"/>
    </row>
    <row r="120" spans="3:14" x14ac:dyDescent="0.2">
      <c r="C120" s="3"/>
      <c r="D120" s="3"/>
      <c r="E120" s="7"/>
      <c r="F120" s="7"/>
      <c r="G120" s="8"/>
      <c r="H120" s="8"/>
      <c r="I120" s="7"/>
      <c r="J120" s="7"/>
      <c r="K120" s="8"/>
      <c r="L120" s="8"/>
      <c r="M120" s="7"/>
      <c r="N120" s="7"/>
    </row>
    <row r="121" spans="3:14" x14ac:dyDescent="0.2">
      <c r="C121" s="3"/>
      <c r="D121" s="3"/>
      <c r="E121" s="7"/>
      <c r="F121" s="7"/>
      <c r="G121" s="8"/>
      <c r="H121" s="8"/>
      <c r="I121" s="7"/>
      <c r="J121" s="7"/>
      <c r="K121" s="8"/>
      <c r="L121" s="8"/>
      <c r="M121" s="7"/>
      <c r="N121" s="7"/>
    </row>
    <row r="122" spans="3:14" x14ac:dyDescent="0.2">
      <c r="C122" s="3"/>
      <c r="D122" s="3"/>
      <c r="E122" s="7"/>
      <c r="F122" s="7"/>
      <c r="G122" s="8"/>
      <c r="H122" s="8"/>
      <c r="I122" s="7"/>
      <c r="J122" s="7"/>
      <c r="K122" s="8"/>
      <c r="L122" s="8"/>
      <c r="M122" s="7"/>
      <c r="N122" s="7"/>
    </row>
    <row r="124" spans="3:14" x14ac:dyDescent="0.2">
      <c r="G124" s="1" t="s">
        <v>17</v>
      </c>
      <c r="H124" s="1" t="s">
        <v>17</v>
      </c>
    </row>
    <row r="125" spans="3:14" x14ac:dyDescent="0.2">
      <c r="G125" s="1" t="s">
        <v>17</v>
      </c>
      <c r="H125" s="1" t="s">
        <v>17</v>
      </c>
    </row>
    <row r="126" spans="3:14" x14ac:dyDescent="0.2">
      <c r="G126" s="1" t="s">
        <v>17</v>
      </c>
      <c r="H126" s="1" t="s">
        <v>17</v>
      </c>
    </row>
    <row r="127" spans="3:14" x14ac:dyDescent="0.2">
      <c r="G127" s="1" t="s">
        <v>17</v>
      </c>
      <c r="H127" s="1" t="s">
        <v>17</v>
      </c>
    </row>
    <row r="128" spans="3:14" x14ac:dyDescent="0.2">
      <c r="H128" s="1" t="s">
        <v>17</v>
      </c>
    </row>
    <row r="129" spans="8:8" x14ac:dyDescent="0.2">
      <c r="H129" s="1" t="s">
        <v>17</v>
      </c>
    </row>
    <row r="130" spans="8:8" x14ac:dyDescent="0.2">
      <c r="H130" s="1" t="s">
        <v>17</v>
      </c>
    </row>
  </sheetData>
  <mergeCells count="3">
    <mergeCell ref="C3:D3"/>
    <mergeCell ref="G3:H3"/>
    <mergeCell ref="K3:L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xbdatapc@outlook.com</cp:lastModifiedBy>
  <dcterms:created xsi:type="dcterms:W3CDTF">2019-10-09T01:48:31Z</dcterms:created>
  <dcterms:modified xsi:type="dcterms:W3CDTF">2023-06-02T08:00:21Z</dcterms:modified>
</cp:coreProperties>
</file>